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Marketing &amp; Advertising\Financials\Budgets and Spending\FY22\"/>
    </mc:Choice>
  </mc:AlternateContent>
  <xr:revisionPtr revIDLastSave="0" documentId="14_{2CFA030D-BA2A-4258-9D9D-81BC2F9035F0}" xr6:coauthVersionLast="45" xr6:coauthVersionMax="45" xr10:uidLastSave="{00000000-0000-0000-0000-000000000000}"/>
  <bookViews>
    <workbookView xWindow="19080" yWindow="-120" windowWidth="19440" windowHeight="15000" tabRatio="601" xr2:uid="{00000000-000D-0000-FFFF-FFFF00000000}"/>
  </bookViews>
  <sheets>
    <sheet name="MEDIA PLAN" sheetId="15" r:id="rId1"/>
    <sheet name="Media rationale_ROI" sheetId="16" r:id="rId2"/>
  </sheets>
  <definedNames>
    <definedName name="_xlnm.Print_Area" localSheetId="0">'MEDIA PLAN'!$A$1:$P$88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85" i="15" l="1"/>
  <c r="O85" i="15"/>
  <c r="N85" i="15"/>
  <c r="M85" i="15"/>
  <c r="L85" i="15"/>
  <c r="K85" i="15"/>
  <c r="J85" i="15"/>
  <c r="I85" i="15"/>
  <c r="H85" i="15"/>
  <c r="G85" i="15"/>
  <c r="F85" i="15"/>
  <c r="E85" i="15"/>
  <c r="D85" i="15"/>
  <c r="P82" i="15"/>
  <c r="P83" i="15"/>
  <c r="P84" i="15"/>
  <c r="P77" i="15"/>
  <c r="P76" i="15"/>
  <c r="E71" i="15"/>
  <c r="P71" i="15"/>
  <c r="P78" i="15"/>
  <c r="P64" i="15"/>
  <c r="P65" i="15"/>
  <c r="P66" i="15"/>
  <c r="P67" i="15"/>
  <c r="P68" i="15"/>
  <c r="M60" i="15"/>
  <c r="N60" i="15"/>
  <c r="O60" i="15"/>
  <c r="P60" i="15"/>
  <c r="P51" i="15"/>
  <c r="P52" i="15"/>
  <c r="P53" i="15"/>
  <c r="P54" i="15"/>
  <c r="P45" i="15"/>
  <c r="P46" i="15"/>
  <c r="P47" i="15"/>
  <c r="P48" i="15"/>
  <c r="F42" i="15"/>
  <c r="G42" i="15"/>
  <c r="L42" i="15"/>
  <c r="P42" i="15"/>
  <c r="P30" i="15"/>
  <c r="P31" i="15"/>
  <c r="P32" i="15"/>
  <c r="P33" i="15"/>
  <c r="D27" i="15"/>
  <c r="E27" i="15"/>
  <c r="F27" i="15"/>
  <c r="G27" i="15"/>
  <c r="H27" i="15"/>
  <c r="I27" i="15"/>
  <c r="J27" i="15"/>
  <c r="K27" i="15"/>
  <c r="L27" i="15"/>
  <c r="M27" i="15"/>
  <c r="N27" i="15"/>
  <c r="O27" i="15"/>
  <c r="P27" i="15"/>
  <c r="P17" i="15"/>
  <c r="P18" i="15"/>
  <c r="P20" i="15"/>
  <c r="E12" i="15"/>
  <c r="F12" i="15"/>
  <c r="G12" i="15"/>
  <c r="H12" i="15"/>
  <c r="I12" i="15"/>
  <c r="J12" i="15"/>
  <c r="K12" i="15"/>
  <c r="L12" i="15"/>
  <c r="M12" i="15"/>
  <c r="N12" i="15"/>
  <c r="O12" i="15"/>
  <c r="P12" i="15"/>
  <c r="I78" i="15"/>
  <c r="I48" i="15"/>
  <c r="I33" i="15"/>
  <c r="I20" i="15"/>
  <c r="D33" i="15"/>
  <c r="D20" i="15"/>
  <c r="E78" i="15"/>
  <c r="E33" i="15"/>
  <c r="E20" i="15"/>
  <c r="F78" i="15"/>
  <c r="F33" i="15"/>
  <c r="F20" i="15"/>
  <c r="G78" i="15"/>
  <c r="G33" i="15"/>
  <c r="G20" i="15"/>
  <c r="H78" i="15"/>
  <c r="H33" i="15"/>
  <c r="H20" i="15"/>
  <c r="J78" i="15"/>
  <c r="J68" i="15"/>
  <c r="J48" i="15"/>
  <c r="J33" i="15"/>
  <c r="J20" i="15"/>
  <c r="K78" i="15"/>
  <c r="K68" i="15"/>
  <c r="K54" i="15"/>
  <c r="K33" i="15"/>
  <c r="K20" i="15"/>
  <c r="L78" i="15"/>
  <c r="L68" i="15"/>
  <c r="L54" i="15"/>
  <c r="L33" i="15"/>
  <c r="L20" i="15"/>
  <c r="M78" i="15"/>
  <c r="M54" i="15"/>
  <c r="M33" i="15"/>
  <c r="M20" i="15"/>
  <c r="N78" i="15"/>
  <c r="N33" i="15"/>
  <c r="N20" i="15"/>
  <c r="O78" i="15"/>
  <c r="O33" i="15"/>
  <c r="O20" i="15"/>
  <c r="P11" i="15"/>
  <c r="P6" i="15"/>
  <c r="P7" i="15"/>
  <c r="P8" i="15"/>
  <c r="P9" i="15"/>
  <c r="P10" i="15"/>
  <c r="P59" i="15"/>
  <c r="P58" i="15"/>
  <c r="P57" i="15"/>
  <c r="P41" i="15"/>
  <c r="P40" i="15"/>
  <c r="P39" i="15"/>
  <c r="P26" i="15"/>
  <c r="P24" i="15"/>
  <c r="P23" i="15"/>
  <c r="P5" i="15"/>
</calcChain>
</file>

<file path=xl/sharedStrings.xml><?xml version="1.0" encoding="utf-8"?>
<sst xmlns="http://schemas.openxmlformats.org/spreadsheetml/2006/main" count="126" uniqueCount="75">
  <si>
    <t xml:space="preserve">Feb </t>
  </si>
  <si>
    <t xml:space="preserve">August </t>
  </si>
  <si>
    <t xml:space="preserve">July </t>
  </si>
  <si>
    <t xml:space="preserve">Sept </t>
  </si>
  <si>
    <t xml:space="preserve">Oct </t>
  </si>
  <si>
    <t xml:space="preserve">Nov </t>
  </si>
  <si>
    <t xml:space="preserve">Dec </t>
  </si>
  <si>
    <t xml:space="preserve">Jan </t>
  </si>
  <si>
    <t xml:space="preserve">March </t>
  </si>
  <si>
    <t xml:space="preserve">April </t>
  </si>
  <si>
    <t xml:space="preserve">May </t>
  </si>
  <si>
    <t xml:space="preserve">June </t>
  </si>
  <si>
    <t>OOH</t>
  </si>
  <si>
    <t>Print</t>
  </si>
  <si>
    <t>BRANDING</t>
  </si>
  <si>
    <t>Television</t>
  </si>
  <si>
    <t>Sun-Sentinel (Strip Ads)</t>
  </si>
  <si>
    <t>Digital</t>
  </si>
  <si>
    <t>Social Media</t>
  </si>
  <si>
    <t>Billboards</t>
  </si>
  <si>
    <t>WOMENS SERVICES</t>
  </si>
  <si>
    <t>(MATERNITY SERVICES)</t>
  </si>
  <si>
    <t>Bus Wrap</t>
  </si>
  <si>
    <t>EMERGENCY SERVICES</t>
  </si>
  <si>
    <t xml:space="preserve"> </t>
  </si>
  <si>
    <t>MEDICAL GROUP (PCP)</t>
  </si>
  <si>
    <t>CANCER</t>
  </si>
  <si>
    <t>COLON</t>
  </si>
  <si>
    <t>ORTHOPEDICS</t>
  </si>
  <si>
    <t>NEW MOVERS</t>
  </si>
  <si>
    <t>sept-Nov + March for colon cancer</t>
  </si>
  <si>
    <t>Dec-Jan</t>
  </si>
  <si>
    <t>April - May-June</t>
  </si>
  <si>
    <t>Heart</t>
  </si>
  <si>
    <t>#1 PRIORITIES</t>
  </si>
  <si>
    <t>focus on Maternity all year</t>
  </si>
  <si>
    <t># 2 PRIORITIES</t>
  </si>
  <si>
    <t># 3 PRIORITIES</t>
  </si>
  <si>
    <t>Neuro</t>
  </si>
  <si>
    <r>
      <t>Big Box Opening </t>
    </r>
    <r>
      <rPr>
        <b/>
        <sz val="14"/>
        <color rgb="FF993366"/>
        <rFont val="Arial"/>
        <family val="2"/>
      </rPr>
      <t> - </t>
    </r>
    <r>
      <rPr>
        <b/>
        <sz val="14"/>
        <rFont val="Arial"/>
        <family val="2"/>
      </rPr>
      <t>3Q ’22 </t>
    </r>
  </si>
  <si>
    <t>all year</t>
  </si>
  <si>
    <t>timing? Still on the table?</t>
  </si>
  <si>
    <t>Total Branding</t>
  </si>
  <si>
    <t>Total- Womens Services</t>
  </si>
  <si>
    <t>Total New Movers</t>
  </si>
  <si>
    <t>Total-Big Box Opening</t>
  </si>
  <si>
    <t>Total-Neuorology</t>
  </si>
  <si>
    <t>Total-Orthopedics</t>
  </si>
  <si>
    <t>Total-Cancer</t>
  </si>
  <si>
    <t>Total-Medical Group</t>
  </si>
  <si>
    <t>Total-Emergency Services</t>
  </si>
  <si>
    <t>Branding billboard will be used</t>
  </si>
  <si>
    <t>Sun-Sentinel -Lifes Victories</t>
  </si>
  <si>
    <t>Feb  – March - April</t>
  </si>
  <si>
    <t>TOTAL</t>
  </si>
  <si>
    <t>all year   </t>
  </si>
  <si>
    <t>Client Priorities &amp; Timing</t>
  </si>
  <si>
    <t>Sun Sentinel New Movers Direct Mail Program</t>
  </si>
  <si>
    <t xml:space="preserve">   * List and Production with deliver to USPS – $415 monthly</t>
  </si>
  <si>
    <t xml:space="preserve">   * Print 14K cards - $1,555. Mailing an average of 2,333 per month for 6 months</t>
  </si>
  <si>
    <t xml:space="preserve">   * Estimated postage per run an average of .27 cents per piece: $ 630 monthly</t>
  </si>
  <si>
    <t xml:space="preserve">   * Direct Mail piece drops 3rd week of the month</t>
  </si>
  <si>
    <t xml:space="preserve">  </t>
  </si>
  <si>
    <t>Contingency Budget-Pediatric/ED/Opportunities</t>
  </si>
  <si>
    <t>Total-Heart</t>
  </si>
  <si>
    <t>Contingency Budget-Pediatric-ED, Opportunities, etc</t>
  </si>
  <si>
    <t xml:space="preserve">Direct Mail </t>
  </si>
  <si>
    <t xml:space="preserve">Platform </t>
  </si>
  <si>
    <t>ROI</t>
  </si>
  <si>
    <t xml:space="preserve">Digital/Social Media </t>
  </si>
  <si>
    <t xml:space="preserve">Most notably, print ads have effectively driven attendance to our weekly lecture series for many years, with attendance ranging from a handful to over 300, depending on speaker / topic / season. We have also been able to track downstream revenue to the Dinner with the Doctor, Time out for Women and service line "hours" (Ortho Hour, Neuro Hour, Cardiac Hour). We continue to use print to supplement digital campaigns. Although readership/subscriptions have waned over the years, local print publications still attract thousands of readers, including older seniors who may not be active on social media. </t>
  </si>
  <si>
    <t xml:space="preserve">Budget friendly, versatile, targeted, this  medium allows us to reach younger audiences; our women's health umbrella campaign has garnered over 1,000 leads this fiscal year, however ambulatory data limitations are negatively impacting our ability to calculate a true ROI. </t>
  </si>
  <si>
    <t xml:space="preserve">Along with TV, often cited as a "how heard" about Holy Cross in perception surveys.  </t>
  </si>
  <si>
    <t xml:space="preserve">We typically use ina narrow radius. When we held the community open house for the Coral Springs Urgent Care Center, most attendees cited the direct mail as "how heard."   Several weeks ago, when we looked into the spike in ER usage, we were only able to attribute it to one thing… the “Safe and Sound ER" Campaign! The Direct Mail piece hit that week, supplementng outdoor and social. </t>
  </si>
  <si>
    <t xml:space="preserve">Highly visible (essentially a mobile boillboard), creates buzz, awareness, colleague pride in seeing us "everywhere."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</si>
</sst>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42">
    <font>
      <sz val="10"/>
      <name val="Arial"/>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60"/>
      <name val="Calibri"/>
      <family val="2"/>
    </font>
    <font>
      <b/>
      <sz val="11"/>
      <name val="Calibri"/>
      <family val="2"/>
      <scheme val="minor"/>
    </font>
    <font>
      <sz val="11"/>
      <name val="Calibri"/>
      <family val="2"/>
      <scheme val="minor"/>
    </font>
    <font>
      <sz val="10"/>
      <color theme="1"/>
      <name val="Arial"/>
      <family val="2"/>
    </font>
    <font>
      <sz val="11"/>
      <color rgb="FFFF0000"/>
      <name val="Calibri"/>
      <family val="2"/>
      <scheme val="minor"/>
    </font>
    <font>
      <b/>
      <sz val="12"/>
      <name val="Arial"/>
      <family val="2"/>
    </font>
    <font>
      <sz val="12"/>
      <name val="Arial"/>
      <family val="2"/>
    </font>
    <font>
      <sz val="12"/>
      <name val="Calibri"/>
      <family val="2"/>
      <scheme val="minor"/>
    </font>
    <font>
      <b/>
      <sz val="14"/>
      <name val="Arial"/>
      <family val="2"/>
    </font>
    <font>
      <b/>
      <sz val="14"/>
      <color rgb="FF993366"/>
      <name val="Arial"/>
      <family val="2"/>
    </font>
    <font>
      <b/>
      <sz val="14"/>
      <color rgb="FF1F497D"/>
      <name val="Arial"/>
      <family val="2"/>
    </font>
    <font>
      <sz val="14"/>
      <name val="Arial"/>
      <family val="2"/>
    </font>
    <font>
      <b/>
      <sz val="14"/>
      <color rgb="FF000000"/>
      <name val="Arial"/>
      <family val="2"/>
    </font>
    <font>
      <b/>
      <sz val="12"/>
      <color theme="1"/>
      <name val="Calibri"/>
      <family val="2"/>
      <scheme val="minor"/>
    </font>
    <font>
      <sz val="12"/>
      <color theme="1"/>
      <name val="Arial"/>
      <family val="2"/>
    </font>
    <font>
      <b/>
      <sz val="12"/>
      <color theme="1"/>
      <name val="Arial"/>
      <family val="2"/>
    </font>
    <font>
      <sz val="12"/>
      <color theme="1"/>
      <name val="Calibri"/>
      <family val="2"/>
    </font>
    <font>
      <b/>
      <i/>
      <sz val="12"/>
      <color theme="1"/>
      <name val="Calibri"/>
      <family val="2"/>
    </font>
    <font>
      <strike/>
      <sz val="12"/>
      <color theme="1"/>
      <name val="Calibri"/>
      <family val="2"/>
      <scheme val="minor"/>
    </font>
    <font>
      <b/>
      <sz val="12"/>
      <name val="Calibri"/>
      <family val="2"/>
      <scheme val="minor"/>
    </font>
    <font>
      <b/>
      <sz val="11"/>
      <color rgb="FFFF0000"/>
      <name val="Calibri"/>
      <family val="2"/>
      <scheme val="minor"/>
    </font>
    <font>
      <b/>
      <i/>
      <sz val="14"/>
      <name val="Arial"/>
      <family val="2"/>
    </font>
    <font>
      <sz val="14"/>
      <color rgb="FF000000"/>
      <name val="Arial"/>
      <family val="2"/>
    </font>
    <font>
      <b/>
      <sz val="14"/>
      <color rgb="FF000000"/>
      <name val="Calibri"/>
      <family val="2"/>
      <scheme val="minor"/>
    </font>
    <font>
      <sz val="14"/>
      <name val="Calibri"/>
      <family val="2"/>
      <scheme val="minor"/>
    </font>
    <font>
      <b/>
      <sz val="14"/>
      <name val="Calibri"/>
      <family val="2"/>
      <scheme val="minor"/>
    </font>
    <font>
      <sz val="14"/>
      <color rgb="FFFF0000"/>
      <name val="Arial"/>
      <family val="2"/>
    </font>
    <font>
      <b/>
      <sz val="12"/>
      <color theme="1"/>
      <name val="Calibri"/>
      <family val="2"/>
    </font>
    <font>
      <b/>
      <sz val="14"/>
      <color rgb="FFFF0000"/>
      <name val="Calibri (Body)"/>
    </font>
    <font>
      <b/>
      <sz val="14"/>
      <color rgb="FFFF0000"/>
      <name val="Calibri"/>
      <family val="2"/>
      <scheme val="minor"/>
    </font>
    <font>
      <b/>
      <sz val="14"/>
      <color theme="1"/>
      <name val="Calibri"/>
      <family val="2"/>
      <scheme val="minor"/>
    </font>
    <font>
      <b/>
      <sz val="14"/>
      <color rgb="FFFF0000"/>
      <name val="Arial"/>
      <family val="2"/>
    </font>
    <font>
      <sz val="14"/>
      <color rgb="FF000000"/>
      <name val="ArialMT"/>
    </font>
    <font>
      <sz val="8"/>
      <name val="Arial"/>
      <family val="2"/>
    </font>
  </fonts>
  <fills count="7">
    <fill>
      <patternFill patternType="none"/>
    </fill>
    <fill>
      <patternFill patternType="gray125"/>
    </fill>
    <fill>
      <patternFill patternType="solid">
        <fgColor theme="0" tint="-0.14999847407452621"/>
        <bgColor indexed="64"/>
      </patternFill>
    </fill>
    <fill>
      <patternFill patternType="solid">
        <fgColor indexed="43"/>
      </patternFill>
    </fill>
    <fill>
      <patternFill patternType="solid">
        <fgColor theme="0"/>
        <bgColor indexed="64"/>
      </patternFill>
    </fill>
    <fill>
      <patternFill patternType="solid">
        <fgColor theme="3" tint="0.39997558519241921"/>
        <bgColor indexed="64"/>
      </patternFill>
    </fill>
    <fill>
      <patternFill patternType="solid">
        <fgColor theme="6" tint="0.39997558519241921"/>
        <bgColor indexed="64"/>
      </patternFill>
    </fill>
  </fills>
  <borders count="10">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44" fontId="7" fillId="0" borderId="0" applyFont="0" applyFill="0" applyBorder="0" applyAlignment="0" applyProtection="0"/>
    <xf numFmtId="0" fontId="7" fillId="0" borderId="1"/>
    <xf numFmtId="0" fontId="8" fillId="3" borderId="1" applyNumberFormat="0" applyBorder="0" applyAlignment="0" applyProtection="0"/>
    <xf numFmtId="44" fontId="7" fillId="0" borderId="1" applyFont="0" applyFill="0" applyBorder="0" applyAlignment="0" applyProtection="0"/>
    <xf numFmtId="0" fontId="6" fillId="0" borderId="1"/>
    <xf numFmtId="44" fontId="7" fillId="0" borderId="1" applyFont="0" applyFill="0" applyBorder="0" applyAlignment="0" applyProtection="0"/>
    <xf numFmtId="0" fontId="5" fillId="0" borderId="1"/>
    <xf numFmtId="44" fontId="5" fillId="0" borderId="1" applyFont="0" applyFill="0" applyBorder="0" applyAlignment="0" applyProtection="0"/>
    <xf numFmtId="0" fontId="11" fillId="0" borderId="1"/>
    <xf numFmtId="9" fontId="11" fillId="0" borderId="1" applyFont="0" applyFill="0" applyBorder="0" applyAlignment="0" applyProtection="0"/>
    <xf numFmtId="0" fontId="4" fillId="0" borderId="1"/>
    <xf numFmtId="44" fontId="4" fillId="0" borderId="1" applyFont="0" applyFill="0" applyBorder="0" applyAlignment="0" applyProtection="0"/>
  </cellStyleXfs>
  <cellXfs count="97">
    <xf numFmtId="0" fontId="0" fillId="0" borderId="0" xfId="0"/>
    <xf numFmtId="44" fontId="10" fillId="0" borderId="1" xfId="1" applyFont="1" applyBorder="1"/>
    <xf numFmtId="44" fontId="10" fillId="0" borderId="1" xfId="1" applyFont="1" applyFill="1" applyBorder="1"/>
    <xf numFmtId="44" fontId="10" fillId="0" borderId="0" xfId="1" applyFont="1"/>
    <xf numFmtId="44" fontId="10" fillId="0" borderId="0" xfId="1" applyFont="1" applyFill="1"/>
    <xf numFmtId="44" fontId="12" fillId="0" borderId="0" xfId="1" applyFont="1"/>
    <xf numFmtId="44" fontId="15" fillId="0" borderId="0" xfId="1" applyFont="1"/>
    <xf numFmtId="164" fontId="25" fillId="4" borderId="3" xfId="0" applyNumberFormat="1" applyFont="1" applyFill="1" applyBorder="1" applyAlignment="1">
      <alignment horizontal="center" wrapText="1"/>
    </xf>
    <xf numFmtId="164" fontId="24" fillId="4" borderId="2" xfId="1" applyNumberFormat="1" applyFont="1" applyFill="1" applyBorder="1"/>
    <xf numFmtId="164" fontId="21" fillId="4" borderId="3" xfId="12" applyNumberFormat="1" applyFont="1" applyFill="1" applyBorder="1" applyAlignment="1">
      <alignment wrapText="1"/>
    </xf>
    <xf numFmtId="164" fontId="13" fillId="2" borderId="2" xfId="1" applyNumberFormat="1" applyFont="1" applyFill="1" applyBorder="1"/>
    <xf numFmtId="164" fontId="13" fillId="5" borderId="2" xfId="1" applyNumberFormat="1" applyFont="1" applyFill="1" applyBorder="1"/>
    <xf numFmtId="164" fontId="14" fillId="0" borderId="2" xfId="1" applyNumberFormat="1" applyFont="1" applyFill="1" applyBorder="1"/>
    <xf numFmtId="164" fontId="22" fillId="4" borderId="2" xfId="1" applyNumberFormat="1" applyFont="1" applyFill="1" applyBorder="1"/>
    <xf numFmtId="164" fontId="23" fillId="4" borderId="2" xfId="1" applyNumberFormat="1" applyFont="1" applyFill="1" applyBorder="1"/>
    <xf numFmtId="164" fontId="22" fillId="4" borderId="5" xfId="1" applyNumberFormat="1" applyFont="1" applyFill="1" applyBorder="1"/>
    <xf numFmtId="164" fontId="22" fillId="4" borderId="3" xfId="1" applyNumberFormat="1" applyFont="1" applyFill="1" applyBorder="1"/>
    <xf numFmtId="164" fontId="3" fillId="4" borderId="2" xfId="1" applyNumberFormat="1" applyFont="1" applyFill="1" applyBorder="1"/>
    <xf numFmtId="164" fontId="21" fillId="4" borderId="2" xfId="1" applyNumberFormat="1" applyFont="1" applyFill="1" applyBorder="1"/>
    <xf numFmtId="164" fontId="26" fillId="4" borderId="2" xfId="1" applyNumberFormat="1" applyFont="1" applyFill="1" applyBorder="1"/>
    <xf numFmtId="164" fontId="3" fillId="4" borderId="2" xfId="1" applyNumberFormat="1" applyFont="1" applyFill="1" applyBorder="1" applyAlignment="1">
      <alignment wrapText="1"/>
    </xf>
    <xf numFmtId="164" fontId="15" fillId="0" borderId="0" xfId="1" applyNumberFormat="1" applyFont="1"/>
    <xf numFmtId="164" fontId="14" fillId="6" borderId="2" xfId="1" applyNumberFormat="1" applyFont="1" applyFill="1" applyBorder="1"/>
    <xf numFmtId="164" fontId="13" fillId="2" borderId="3" xfId="1" applyNumberFormat="1" applyFont="1" applyFill="1" applyBorder="1"/>
    <xf numFmtId="164" fontId="13" fillId="5" borderId="3" xfId="1" applyNumberFormat="1" applyFont="1" applyFill="1" applyBorder="1" applyAlignment="1">
      <alignment horizontal="left"/>
    </xf>
    <xf numFmtId="164" fontId="14" fillId="0" borderId="3" xfId="1" applyNumberFormat="1" applyFont="1" applyFill="1" applyBorder="1" applyAlignment="1"/>
    <xf numFmtId="164" fontId="22" fillId="4" borderId="3" xfId="1" applyNumberFormat="1" applyFont="1" applyFill="1" applyBorder="1" applyAlignment="1">
      <alignment wrapText="1"/>
    </xf>
    <xf numFmtId="164" fontId="22" fillId="4" borderId="6" xfId="1" applyNumberFormat="1" applyFont="1" applyFill="1" applyBorder="1" applyAlignment="1">
      <alignment wrapText="1"/>
    </xf>
    <xf numFmtId="164" fontId="24" fillId="4" borderId="3" xfId="1" applyNumberFormat="1" applyFont="1" applyFill="1" applyBorder="1"/>
    <xf numFmtId="164" fontId="24" fillId="4" borderId="3" xfId="1" applyNumberFormat="1" applyFont="1" applyFill="1" applyBorder="1" applyAlignment="1">
      <alignment wrapText="1"/>
    </xf>
    <xf numFmtId="164" fontId="3" fillId="4" borderId="3" xfId="1" applyNumberFormat="1" applyFont="1" applyFill="1" applyBorder="1" applyAlignment="1">
      <alignment wrapText="1"/>
    </xf>
    <xf numFmtId="164" fontId="14" fillId="6" borderId="3" xfId="1" applyNumberFormat="1" applyFont="1" applyFill="1" applyBorder="1"/>
    <xf numFmtId="164" fontId="15" fillId="0" borderId="5" xfId="1" applyNumberFormat="1" applyFont="1" applyBorder="1"/>
    <xf numFmtId="164" fontId="15" fillId="0" borderId="7" xfId="1" applyNumberFormat="1" applyFont="1" applyBorder="1"/>
    <xf numFmtId="164" fontId="21" fillId="4" borderId="3" xfId="1" applyNumberFormat="1" applyFont="1" applyFill="1" applyBorder="1" applyAlignment="1">
      <alignment wrapText="1"/>
    </xf>
    <xf numFmtId="44" fontId="9" fillId="0" borderId="0" xfId="1" applyFont="1"/>
    <xf numFmtId="0" fontId="16" fillId="0" borderId="1" xfId="0" applyFont="1" applyBorder="1"/>
    <xf numFmtId="0" fontId="19" fillId="0" borderId="1" xfId="0" applyFont="1" applyBorder="1"/>
    <xf numFmtId="164" fontId="23" fillId="4" borderId="3" xfId="1" applyNumberFormat="1" applyFont="1" applyFill="1" applyBorder="1" applyAlignment="1">
      <alignment wrapText="1"/>
    </xf>
    <xf numFmtId="44" fontId="28" fillId="0" borderId="0" xfId="1" applyFont="1"/>
    <xf numFmtId="164" fontId="27" fillId="0" borderId="5" xfId="1" applyNumberFormat="1" applyFont="1" applyBorder="1"/>
    <xf numFmtId="44" fontId="30" fillId="0" borderId="8" xfId="1" applyFont="1" applyFill="1" applyBorder="1" applyAlignment="1">
      <alignment vertical="center" wrapText="1"/>
    </xf>
    <xf numFmtId="44" fontId="19" fillId="0" borderId="8" xfId="1" applyFont="1" applyFill="1" applyBorder="1" applyAlignment="1">
      <alignment wrapText="1"/>
    </xf>
    <xf numFmtId="44" fontId="16" fillId="0" borderId="8" xfId="1" applyFont="1" applyFill="1" applyBorder="1" applyAlignment="1">
      <alignment wrapText="1"/>
    </xf>
    <xf numFmtId="44" fontId="20" fillId="0" borderId="8" xfId="1" applyFont="1" applyFill="1" applyBorder="1" applyAlignment="1">
      <alignment vertical="center" wrapText="1"/>
    </xf>
    <xf numFmtId="44" fontId="19" fillId="6" borderId="2" xfId="1" applyFont="1" applyFill="1" applyBorder="1" applyAlignment="1">
      <alignment horizontal="left"/>
    </xf>
    <xf numFmtId="44" fontId="32" fillId="0" borderId="0" xfId="1" applyFont="1" applyAlignment="1">
      <alignment horizontal="left"/>
    </xf>
    <xf numFmtId="44" fontId="32" fillId="0" borderId="0" xfId="1" applyFont="1"/>
    <xf numFmtId="44" fontId="33" fillId="0" borderId="1" xfId="1" applyFont="1" applyFill="1" applyBorder="1" applyAlignment="1">
      <alignment horizontal="left" wrapText="1"/>
    </xf>
    <xf numFmtId="164" fontId="27" fillId="0" borderId="7" xfId="1" applyNumberFormat="1" applyFont="1" applyBorder="1"/>
    <xf numFmtId="164" fontId="35" fillId="4" borderId="3" xfId="1" applyNumberFormat="1" applyFont="1" applyFill="1" applyBorder="1"/>
    <xf numFmtId="164" fontId="35" fillId="4" borderId="2" xfId="1" applyNumberFormat="1" applyFont="1" applyFill="1" applyBorder="1"/>
    <xf numFmtId="44" fontId="9" fillId="0" borderId="1" xfId="1" applyFont="1" applyBorder="1"/>
    <xf numFmtId="164" fontId="23" fillId="4" borderId="6" xfId="1" applyNumberFormat="1" applyFont="1" applyFill="1" applyBorder="1" applyAlignment="1">
      <alignment wrapText="1"/>
    </xf>
    <xf numFmtId="164" fontId="23" fillId="4" borderId="4" xfId="1" applyNumberFormat="1" applyFont="1" applyFill="1" applyBorder="1"/>
    <xf numFmtId="44" fontId="9" fillId="0" borderId="0" xfId="1" applyFont="1" applyFill="1"/>
    <xf numFmtId="0" fontId="18" fillId="0" borderId="1" xfId="0" applyFont="1" applyBorder="1"/>
    <xf numFmtId="164" fontId="15" fillId="0" borderId="1" xfId="1" applyNumberFormat="1" applyFont="1" applyBorder="1"/>
    <xf numFmtId="44" fontId="33" fillId="0" borderId="8" xfId="1" applyFont="1" applyFill="1" applyBorder="1" applyAlignment="1">
      <alignment horizontal="left" wrapText="1"/>
    </xf>
    <xf numFmtId="44" fontId="16" fillId="0" borderId="8" xfId="1" applyFont="1" applyFill="1" applyBorder="1" applyAlignment="1">
      <alignment horizontal="left" wrapText="1"/>
    </xf>
    <xf numFmtId="44" fontId="29" fillId="2" borderId="8" xfId="1" applyFont="1" applyFill="1" applyBorder="1" applyAlignment="1">
      <alignment wrapText="1"/>
    </xf>
    <xf numFmtId="44" fontId="16" fillId="5" borderId="8" xfId="1" applyFont="1" applyFill="1" applyBorder="1" applyAlignment="1">
      <alignment horizontal="left" wrapText="1"/>
    </xf>
    <xf numFmtId="44" fontId="31" fillId="0" borderId="8" xfId="1" applyFont="1" applyFill="1" applyBorder="1" applyAlignment="1">
      <alignment horizontal="left" vertical="center" wrapText="1"/>
    </xf>
    <xf numFmtId="44" fontId="34" fillId="0" borderId="8" xfId="1" applyFont="1" applyFill="1" applyBorder="1" applyAlignment="1">
      <alignment horizontal="left" wrapText="1"/>
    </xf>
    <xf numFmtId="1" fontId="36" fillId="0" borderId="2" xfId="1" applyNumberFormat="1" applyFont="1" applyFill="1" applyBorder="1" applyAlignment="1">
      <alignment horizontal="center" wrapText="1"/>
    </xf>
    <xf numFmtId="1" fontId="37" fillId="0" borderId="2" xfId="1" applyNumberFormat="1" applyFont="1" applyBorder="1" applyAlignment="1">
      <alignment horizontal="center" wrapText="1"/>
    </xf>
    <xf numFmtId="44" fontId="32" fillId="2" borderId="8" xfId="1" applyFont="1" applyFill="1" applyBorder="1" applyAlignment="1">
      <alignment horizontal="left" wrapText="1"/>
    </xf>
    <xf numFmtId="164" fontId="3" fillId="2" borderId="3" xfId="1" applyNumberFormat="1" applyFont="1" applyFill="1" applyBorder="1" applyAlignment="1">
      <alignment wrapText="1"/>
    </xf>
    <xf numFmtId="164" fontId="3" fillId="2" borderId="2" xfId="1" applyNumberFormat="1" applyFont="1" applyFill="1" applyBorder="1"/>
    <xf numFmtId="164" fontId="38" fillId="4" borderId="3" xfId="1" applyNumberFormat="1" applyFont="1" applyFill="1" applyBorder="1" applyAlignment="1">
      <alignment horizontal="right" wrapText="1"/>
    </xf>
    <xf numFmtId="164" fontId="38" fillId="4" borderId="2" xfId="1" applyNumberFormat="1" applyFont="1" applyFill="1" applyBorder="1"/>
    <xf numFmtId="44" fontId="33" fillId="0" borderId="0" xfId="1" applyFont="1"/>
    <xf numFmtId="1" fontId="36" fillId="5" borderId="2" xfId="1" applyNumberFormat="1" applyFont="1" applyFill="1" applyBorder="1" applyAlignment="1">
      <alignment horizontal="center" wrapText="1"/>
    </xf>
    <xf numFmtId="1" fontId="36" fillId="2" borderId="2" xfId="1" applyNumberFormat="1" applyFont="1" applyFill="1" applyBorder="1" applyAlignment="1">
      <alignment horizontal="center" wrapText="1"/>
    </xf>
    <xf numFmtId="1" fontId="36" fillId="0" borderId="2" xfId="0" applyNumberFormat="1" applyFont="1" applyBorder="1" applyAlignment="1">
      <alignment horizontal="center" wrapText="1"/>
    </xf>
    <xf numFmtId="1" fontId="36" fillId="0" borderId="2" xfId="1" applyNumberFormat="1" applyFont="1" applyBorder="1" applyAlignment="1">
      <alignment horizontal="center" wrapText="1"/>
    </xf>
    <xf numFmtId="164" fontId="39" fillId="6" borderId="3" xfId="1" applyNumberFormat="1" applyFont="1" applyFill="1" applyBorder="1" applyAlignment="1">
      <alignment horizontal="center" wrapText="1"/>
    </xf>
    <xf numFmtId="1" fontId="36" fillId="0" borderId="0" xfId="1" applyNumberFormat="1" applyFont="1" applyAlignment="1">
      <alignment horizontal="center" wrapText="1"/>
    </xf>
    <xf numFmtId="164" fontId="2" fillId="4" borderId="3" xfId="1" applyNumberFormat="1" applyFont="1" applyFill="1" applyBorder="1" applyAlignment="1">
      <alignment wrapText="1"/>
    </xf>
    <xf numFmtId="44" fontId="20" fillId="0" borderId="2" xfId="1" applyFont="1" applyFill="1" applyBorder="1" applyAlignment="1">
      <alignment vertical="center" wrapText="1"/>
    </xf>
    <xf numFmtId="44" fontId="19" fillId="0" borderId="2" xfId="1" applyFont="1" applyFill="1" applyBorder="1" applyAlignment="1">
      <alignment wrapText="1"/>
    </xf>
    <xf numFmtId="44" fontId="19" fillId="0" borderId="2" xfId="1" applyFont="1" applyFill="1" applyBorder="1" applyAlignment="1">
      <alignment horizontal="left" wrapText="1"/>
    </xf>
    <xf numFmtId="44" fontId="33" fillId="0" borderId="2" xfId="1" applyFont="1" applyFill="1" applyBorder="1" applyAlignment="1">
      <alignment horizontal="left" wrapText="1"/>
    </xf>
    <xf numFmtId="0" fontId="40" fillId="0" borderId="2" xfId="0" applyFont="1" applyBorder="1" applyAlignment="1">
      <alignment horizontal="left"/>
    </xf>
    <xf numFmtId="164" fontId="1" fillId="4" borderId="3" xfId="1" applyNumberFormat="1" applyFont="1" applyFill="1" applyBorder="1" applyAlignment="1">
      <alignment wrapText="1"/>
    </xf>
    <xf numFmtId="0" fontId="19" fillId="0" borderId="0" xfId="0" applyFont="1" applyAlignment="1">
      <alignment horizontal="center"/>
    </xf>
    <xf numFmtId="0" fontId="14" fillId="0" borderId="1" xfId="0" applyFont="1" applyBorder="1" applyAlignment="1">
      <alignment horizontal="center"/>
    </xf>
    <xf numFmtId="0" fontId="0" fillId="0" borderId="0" xfId="0" applyAlignment="1">
      <alignment horizontal="center"/>
    </xf>
    <xf numFmtId="44" fontId="19" fillId="0" borderId="1" xfId="1" applyFont="1" applyFill="1" applyBorder="1" applyAlignment="1">
      <alignment horizontal="center" wrapText="1"/>
    </xf>
    <xf numFmtId="0" fontId="0" fillId="0" borderId="0" xfId="0" applyAlignment="1">
      <alignment wrapText="1"/>
    </xf>
    <xf numFmtId="44" fontId="19" fillId="0" borderId="1" xfId="1" applyFont="1" applyFill="1" applyBorder="1" applyAlignment="1">
      <alignment horizontal="center" vertical="center" wrapText="1"/>
    </xf>
    <xf numFmtId="0" fontId="7" fillId="0" borderId="0" xfId="0" applyFont="1" applyAlignment="1">
      <alignment vertical="center" wrapText="1"/>
    </xf>
    <xf numFmtId="0" fontId="0" fillId="0" borderId="0" xfId="0" applyAlignment="1">
      <alignment vertical="center"/>
    </xf>
    <xf numFmtId="0" fontId="7" fillId="0" borderId="0" xfId="0" applyFont="1" applyAlignment="1">
      <alignment vertical="center"/>
    </xf>
    <xf numFmtId="0" fontId="19" fillId="0" borderId="1" xfId="0" applyFont="1" applyBorder="1" applyAlignment="1">
      <alignment horizontal="center" vertical="center" wrapText="1"/>
    </xf>
    <xf numFmtId="164" fontId="22" fillId="4" borderId="9" xfId="1" applyNumberFormat="1" applyFont="1" applyFill="1" applyBorder="1" applyAlignment="1">
      <alignment horizontal="center" wrapText="1"/>
    </xf>
    <xf numFmtId="164" fontId="22" fillId="4" borderId="3" xfId="1" applyNumberFormat="1" applyFont="1" applyFill="1" applyBorder="1" applyAlignment="1">
      <alignment horizontal="center" wrapText="1"/>
    </xf>
  </cellXfs>
  <cellStyles count="13">
    <cellStyle name="Currency" xfId="1" builtinId="4"/>
    <cellStyle name="Currency 2" xfId="4" xr:uid="{00000000-0005-0000-0000-000001000000}"/>
    <cellStyle name="Currency 3" xfId="6" xr:uid="{00000000-0005-0000-0000-000002000000}"/>
    <cellStyle name="Currency 4" xfId="8" xr:uid="{00000000-0005-0000-0000-000003000000}"/>
    <cellStyle name="Currency 5" xfId="12" xr:uid="{00000000-0005-0000-0000-000004000000}"/>
    <cellStyle name="Neutral 2" xfId="3" xr:uid="{00000000-0005-0000-0000-000005000000}"/>
    <cellStyle name="Normal" xfId="0" builtinId="0"/>
    <cellStyle name="Normal 2" xfId="2" xr:uid="{00000000-0005-0000-0000-000007000000}"/>
    <cellStyle name="Normal 3" xfId="5" xr:uid="{00000000-0005-0000-0000-000008000000}"/>
    <cellStyle name="Normal 4" xfId="7" xr:uid="{00000000-0005-0000-0000-000009000000}"/>
    <cellStyle name="Normal 5" xfId="9" xr:uid="{00000000-0005-0000-0000-00000A000000}"/>
    <cellStyle name="Normal 6" xfId="11" xr:uid="{00000000-0005-0000-0000-00000B000000}"/>
    <cellStyle name="Percent 2" xfId="10" xr:uid="{00000000-0005-0000-0000-00000C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2</xdr:row>
      <xdr:rowOff>9525</xdr:rowOff>
    </xdr:from>
    <xdr:to>
      <xdr:col>1</xdr:col>
      <xdr:colOff>4333876</xdr:colOff>
      <xdr:row>18</xdr:row>
      <xdr:rowOff>152400</xdr:rowOff>
    </xdr:to>
    <xdr:pic>
      <xdr:nvPicPr>
        <xdr:cNvPr id="2" name="Picture 1" descr="Chart, bar chart&#10;&#10;Description automatically generated">
          <a:extLst>
            <a:ext uri="{FF2B5EF4-FFF2-40B4-BE49-F238E27FC236}">
              <a16:creationId xmlns:a16="http://schemas.microsoft.com/office/drawing/2014/main" id="{9763FE02-189E-4407-A64A-77DD0885E4A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324" r="9060" b="20388"/>
        <a:stretch/>
      </xdr:blipFill>
      <xdr:spPr>
        <a:xfrm>
          <a:off x="2219325" y="428625"/>
          <a:ext cx="4295776" cy="2828925"/>
        </a:xfrm>
        <a:prstGeom prst="rect">
          <a:avLst/>
        </a:prstGeom>
      </xdr:spPr>
    </xdr:pic>
    <xdr:clientData/>
  </xdr:twoCellAnchor>
  <xdr:twoCellAnchor editAs="oneCell">
    <xdr:from>
      <xdr:col>1</xdr:col>
      <xdr:colOff>4448175</xdr:colOff>
      <xdr:row>2</xdr:row>
      <xdr:rowOff>38101</xdr:rowOff>
    </xdr:from>
    <xdr:to>
      <xdr:col>1</xdr:col>
      <xdr:colOff>8458200</xdr:colOff>
      <xdr:row>19</xdr:row>
      <xdr:rowOff>142876</xdr:rowOff>
    </xdr:to>
    <xdr:pic>
      <xdr:nvPicPr>
        <xdr:cNvPr id="3" name="Picture 2" descr="Chart, bar chart&#10;&#10;Description automatically generated">
          <a:extLst>
            <a:ext uri="{FF2B5EF4-FFF2-40B4-BE49-F238E27FC236}">
              <a16:creationId xmlns:a16="http://schemas.microsoft.com/office/drawing/2014/main" id="{31C4F568-08F0-4D19-A13F-8AF701B5D4CF}"/>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462" b="1840"/>
        <a:stretch/>
      </xdr:blipFill>
      <xdr:spPr>
        <a:xfrm>
          <a:off x="6629400" y="457201"/>
          <a:ext cx="4010025" cy="2952750"/>
        </a:xfrm>
        <a:prstGeom prst="rect">
          <a:avLst/>
        </a:prstGeom>
      </xdr:spPr>
    </xdr:pic>
    <xdr:clientData/>
  </xdr:twoCellAnchor>
  <xdr:twoCellAnchor editAs="oneCell">
    <xdr:from>
      <xdr:col>1</xdr:col>
      <xdr:colOff>1162051</xdr:colOff>
      <xdr:row>30</xdr:row>
      <xdr:rowOff>133350</xdr:rowOff>
    </xdr:from>
    <xdr:to>
      <xdr:col>1</xdr:col>
      <xdr:colOff>7162801</xdr:colOff>
      <xdr:row>49</xdr:row>
      <xdr:rowOff>95250</xdr:rowOff>
    </xdr:to>
    <xdr:pic>
      <xdr:nvPicPr>
        <xdr:cNvPr id="4" name="Picture 3">
          <a:extLst>
            <a:ext uri="{FF2B5EF4-FFF2-40B4-BE49-F238E27FC236}">
              <a16:creationId xmlns:a16="http://schemas.microsoft.com/office/drawing/2014/main" id="{B60C6E24-CD62-4754-97E7-713CB696E0D7}"/>
            </a:ext>
          </a:extLst>
        </xdr:cNvPr>
        <xdr:cNvPicPr>
          <a:picLocks noChangeAspect="1"/>
        </xdr:cNvPicPr>
      </xdr:nvPicPr>
      <xdr:blipFill rotWithShape="1">
        <a:blip xmlns:r="http://schemas.openxmlformats.org/officeDocument/2006/relationships" r:embed="rId3"/>
        <a:srcRect l="-1" t="3296" r="3077" b="3331"/>
        <a:stretch/>
      </xdr:blipFill>
      <xdr:spPr>
        <a:xfrm>
          <a:off x="3343276" y="6600825"/>
          <a:ext cx="6000750" cy="3238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8"/>
  <sheetViews>
    <sheetView tabSelected="1" zoomScale="79" zoomScaleNormal="79" workbookViewId="0">
      <selection activeCell="D1" sqref="D1"/>
    </sheetView>
  </sheetViews>
  <sheetFormatPr defaultColWidth="9.140625" defaultRowHeight="18.75"/>
  <cols>
    <col min="1" max="1" width="91.140625" style="47" customWidth="1"/>
    <col min="2" max="2" width="16.28515625" style="77" customWidth="1"/>
    <col min="3" max="3" width="15.7109375" style="21" bestFit="1" customWidth="1"/>
    <col min="4" max="15" width="11.85546875" style="21" customWidth="1"/>
    <col min="16" max="16" width="20.28515625" style="21" customWidth="1"/>
    <col min="17" max="16384" width="9.140625" style="3"/>
  </cols>
  <sheetData>
    <row r="1" spans="1:16" s="6" customFormat="1" ht="56.25">
      <c r="A1" s="60"/>
      <c r="B1" s="65" t="s">
        <v>56</v>
      </c>
      <c r="C1" s="23"/>
      <c r="D1" s="10" t="s">
        <v>2</v>
      </c>
      <c r="E1" s="10" t="s">
        <v>1</v>
      </c>
      <c r="F1" s="10" t="s">
        <v>3</v>
      </c>
      <c r="G1" s="10" t="s">
        <v>4</v>
      </c>
      <c r="H1" s="10" t="s">
        <v>5</v>
      </c>
      <c r="I1" s="10" t="s">
        <v>6</v>
      </c>
      <c r="J1" s="10" t="s">
        <v>7</v>
      </c>
      <c r="K1" s="10" t="s">
        <v>0</v>
      </c>
      <c r="L1" s="10" t="s">
        <v>8</v>
      </c>
      <c r="M1" s="10" t="s">
        <v>9</v>
      </c>
      <c r="N1" s="10" t="s">
        <v>10</v>
      </c>
      <c r="O1" s="10" t="s">
        <v>11</v>
      </c>
      <c r="P1" s="10"/>
    </row>
    <row r="2" spans="1:16" ht="18">
      <c r="A2" s="61"/>
      <c r="B2" s="72"/>
      <c r="C2" s="24"/>
      <c r="D2" s="11"/>
      <c r="E2" s="11"/>
      <c r="F2" s="11"/>
      <c r="G2" s="11"/>
      <c r="H2" s="11"/>
      <c r="I2" s="11"/>
      <c r="J2" s="11"/>
      <c r="K2" s="11"/>
      <c r="L2" s="11"/>
      <c r="M2" s="11"/>
      <c r="N2" s="11"/>
      <c r="O2" s="11"/>
      <c r="P2" s="11"/>
    </row>
    <row r="3" spans="1:16" s="4" customFormat="1" ht="30" customHeight="1">
      <c r="A3" s="59"/>
      <c r="B3" s="64"/>
      <c r="C3" s="25"/>
      <c r="D3" s="12"/>
      <c r="E3" s="12"/>
      <c r="F3" s="12"/>
      <c r="G3" s="12"/>
      <c r="H3" s="12"/>
      <c r="I3" s="12"/>
      <c r="J3" s="12"/>
      <c r="K3" s="12"/>
      <c r="L3" s="12"/>
      <c r="M3" s="12"/>
      <c r="N3" s="12"/>
      <c r="O3" s="12"/>
      <c r="P3" s="12"/>
    </row>
    <row r="4" spans="1:16" s="4" customFormat="1" ht="30" customHeight="1">
      <c r="A4" s="43" t="s">
        <v>14</v>
      </c>
      <c r="B4" s="64"/>
      <c r="C4" s="16"/>
      <c r="D4" s="13"/>
      <c r="E4" s="13"/>
      <c r="F4" s="13"/>
      <c r="G4" s="13"/>
      <c r="H4" s="13"/>
      <c r="I4" s="13"/>
      <c r="J4" s="13"/>
      <c r="K4" s="13"/>
      <c r="L4" s="13"/>
      <c r="M4" s="13"/>
      <c r="N4" s="13"/>
      <c r="O4" s="13"/>
      <c r="P4" s="13"/>
    </row>
    <row r="5" spans="1:16" s="4" customFormat="1" ht="30" customHeight="1">
      <c r="A5" s="42" t="s">
        <v>15</v>
      </c>
      <c r="B5" s="64" t="s">
        <v>24</v>
      </c>
      <c r="C5" s="16"/>
      <c r="D5" s="13"/>
      <c r="E5" s="13"/>
      <c r="F5" s="13" t="s">
        <v>24</v>
      </c>
      <c r="G5" s="13">
        <v>80000</v>
      </c>
      <c r="H5" s="13">
        <v>80000</v>
      </c>
      <c r="I5" s="13"/>
      <c r="J5" s="13">
        <v>80000</v>
      </c>
      <c r="K5" s="13">
        <v>80000</v>
      </c>
      <c r="L5" s="13"/>
      <c r="M5" s="13">
        <v>80000</v>
      </c>
      <c r="N5" s="13">
        <v>80000</v>
      </c>
      <c r="O5" s="13"/>
      <c r="P5" s="13">
        <f t="shared" ref="P5" si="0">SUM(G5:O5)</f>
        <v>480000</v>
      </c>
    </row>
    <row r="6" spans="1:16" s="4" customFormat="1" ht="30" customHeight="1">
      <c r="A6" s="42" t="s">
        <v>16</v>
      </c>
      <c r="B6" s="64"/>
      <c r="C6" s="16"/>
      <c r="D6" s="13"/>
      <c r="E6" s="13" t="s">
        <v>24</v>
      </c>
      <c r="F6" s="13" t="s">
        <v>24</v>
      </c>
      <c r="G6" s="13" t="s">
        <v>24</v>
      </c>
      <c r="H6" s="13" t="s">
        <v>24</v>
      </c>
      <c r="I6" s="13" t="s">
        <v>24</v>
      </c>
      <c r="J6" s="13">
        <v>9900</v>
      </c>
      <c r="K6" s="13">
        <v>9900</v>
      </c>
      <c r="L6" s="13">
        <v>9900</v>
      </c>
      <c r="M6" s="13">
        <v>9900</v>
      </c>
      <c r="N6" s="13">
        <v>9900</v>
      </c>
      <c r="O6" s="13" t="s">
        <v>24</v>
      </c>
      <c r="P6" s="13">
        <f t="shared" ref="P6:P9" si="1">SUM(E6:O6)</f>
        <v>49500</v>
      </c>
    </row>
    <row r="7" spans="1:16" s="4" customFormat="1" ht="30" customHeight="1">
      <c r="A7" s="42" t="s">
        <v>52</v>
      </c>
      <c r="B7" s="64"/>
      <c r="C7" s="16"/>
      <c r="D7" s="13"/>
      <c r="E7" s="13"/>
      <c r="F7" s="13"/>
      <c r="G7" s="13">
        <v>30000</v>
      </c>
      <c r="H7" s="13"/>
      <c r="I7" s="13"/>
      <c r="J7" s="13"/>
      <c r="K7" s="13"/>
      <c r="L7" s="13"/>
      <c r="M7" s="13"/>
      <c r="N7" s="13"/>
      <c r="O7" s="13"/>
      <c r="P7" s="13">
        <f t="shared" si="1"/>
        <v>30000</v>
      </c>
    </row>
    <row r="8" spans="1:16" s="4" customFormat="1" ht="30" customHeight="1">
      <c r="A8" s="42" t="s">
        <v>17</v>
      </c>
      <c r="B8" s="64"/>
      <c r="C8" s="16"/>
      <c r="D8" s="13"/>
      <c r="E8" s="13">
        <v>5000</v>
      </c>
      <c r="F8" s="13">
        <v>5000</v>
      </c>
      <c r="G8" s="13">
        <v>5000</v>
      </c>
      <c r="H8" s="13">
        <v>5000</v>
      </c>
      <c r="I8" s="13">
        <v>5000</v>
      </c>
      <c r="J8" s="13">
        <v>5000</v>
      </c>
      <c r="K8" s="13">
        <v>5000</v>
      </c>
      <c r="L8" s="13">
        <v>5000</v>
      </c>
      <c r="M8" s="13">
        <v>5000</v>
      </c>
      <c r="N8" s="13">
        <v>5000</v>
      </c>
      <c r="O8" s="13">
        <v>5000</v>
      </c>
      <c r="P8" s="13">
        <f t="shared" si="1"/>
        <v>55000</v>
      </c>
    </row>
    <row r="9" spans="1:16" s="4" customFormat="1" ht="30" customHeight="1">
      <c r="A9" s="42" t="s">
        <v>18</v>
      </c>
      <c r="B9" s="64"/>
      <c r="C9" s="26"/>
      <c r="D9" s="13"/>
      <c r="E9" s="13">
        <v>3000</v>
      </c>
      <c r="F9" s="13">
        <v>3000</v>
      </c>
      <c r="G9" s="13">
        <v>3000</v>
      </c>
      <c r="H9" s="13">
        <v>3000</v>
      </c>
      <c r="I9" s="13">
        <v>3000</v>
      </c>
      <c r="J9" s="13">
        <v>3000</v>
      </c>
      <c r="K9" s="13">
        <v>3000</v>
      </c>
      <c r="L9" s="13">
        <v>3000</v>
      </c>
      <c r="M9" s="13">
        <v>3000</v>
      </c>
      <c r="N9" s="13">
        <v>3000</v>
      </c>
      <c r="O9" s="13">
        <v>3000</v>
      </c>
      <c r="P9" s="13">
        <f t="shared" si="1"/>
        <v>33000</v>
      </c>
    </row>
    <row r="10" spans="1:16" s="4" customFormat="1" ht="30" customHeight="1">
      <c r="A10" s="42" t="s">
        <v>19</v>
      </c>
      <c r="B10" s="64"/>
      <c r="C10" s="26"/>
      <c r="D10" s="13"/>
      <c r="E10" s="13">
        <v>11000</v>
      </c>
      <c r="F10" s="13">
        <v>11000</v>
      </c>
      <c r="G10" s="13">
        <v>11000</v>
      </c>
      <c r="H10" s="13">
        <v>11000</v>
      </c>
      <c r="I10" s="13">
        <v>11000</v>
      </c>
      <c r="J10" s="13">
        <v>11000</v>
      </c>
      <c r="K10" s="13">
        <v>11000</v>
      </c>
      <c r="L10" s="13">
        <v>11000</v>
      </c>
      <c r="M10" s="13">
        <v>11000</v>
      </c>
      <c r="N10" s="13">
        <v>11000</v>
      </c>
      <c r="O10" s="13">
        <v>11000</v>
      </c>
      <c r="P10" s="13">
        <f>SUM(E10:O10)</f>
        <v>121000</v>
      </c>
    </row>
    <row r="11" spans="1:16" s="4" customFormat="1" ht="30" customHeight="1">
      <c r="A11" s="42" t="s">
        <v>22</v>
      </c>
      <c r="B11" s="64"/>
      <c r="C11" s="26"/>
      <c r="D11" s="13"/>
      <c r="E11" s="13">
        <v>2000</v>
      </c>
      <c r="F11" s="13">
        <v>2000</v>
      </c>
      <c r="G11" s="13">
        <v>2000</v>
      </c>
      <c r="H11" s="13">
        <v>2000</v>
      </c>
      <c r="I11" s="13">
        <v>2000</v>
      </c>
      <c r="J11" s="13">
        <v>2000</v>
      </c>
      <c r="K11" s="13">
        <v>2000</v>
      </c>
      <c r="L11" s="13">
        <v>2000</v>
      </c>
      <c r="M11" s="13">
        <v>2000</v>
      </c>
      <c r="N11" s="13">
        <v>2000</v>
      </c>
      <c r="O11" s="13">
        <v>2000</v>
      </c>
      <c r="P11" s="13">
        <f t="shared" ref="P11:P12" si="2">SUM(E11:O11)</f>
        <v>22000</v>
      </c>
    </row>
    <row r="12" spans="1:16" s="55" customFormat="1" ht="30" customHeight="1">
      <c r="A12" s="43" t="s">
        <v>42</v>
      </c>
      <c r="B12" s="64"/>
      <c r="C12" s="38"/>
      <c r="D12" s="14"/>
      <c r="E12" s="14">
        <f>SUM(E5:E11)</f>
        <v>21000</v>
      </c>
      <c r="F12" s="14">
        <f t="shared" ref="F12:O12" si="3">SUM(F5:F11)</f>
        <v>21000</v>
      </c>
      <c r="G12" s="14">
        <f t="shared" si="3"/>
        <v>131000</v>
      </c>
      <c r="H12" s="14">
        <f t="shared" si="3"/>
        <v>101000</v>
      </c>
      <c r="I12" s="14">
        <f t="shared" si="3"/>
        <v>21000</v>
      </c>
      <c r="J12" s="14">
        <f t="shared" si="3"/>
        <v>110900</v>
      </c>
      <c r="K12" s="14">
        <f t="shared" si="3"/>
        <v>110900</v>
      </c>
      <c r="L12" s="14">
        <f t="shared" si="3"/>
        <v>30900</v>
      </c>
      <c r="M12" s="14">
        <f t="shared" si="3"/>
        <v>110900</v>
      </c>
      <c r="N12" s="14">
        <f t="shared" si="3"/>
        <v>110900</v>
      </c>
      <c r="O12" s="14">
        <f t="shared" si="3"/>
        <v>21000</v>
      </c>
      <c r="P12" s="13">
        <f t="shared" si="2"/>
        <v>790500</v>
      </c>
    </row>
    <row r="13" spans="1:16" s="55" customFormat="1" ht="30" customHeight="1">
      <c r="A13" s="66"/>
      <c r="B13" s="73"/>
      <c r="C13" s="67"/>
      <c r="D13" s="68"/>
      <c r="E13" s="68"/>
      <c r="F13" s="68"/>
      <c r="G13" s="68"/>
      <c r="H13" s="68"/>
      <c r="I13" s="68"/>
      <c r="J13" s="68"/>
      <c r="K13" s="68"/>
      <c r="L13" s="68"/>
      <c r="M13" s="68"/>
      <c r="N13" s="68"/>
      <c r="O13" s="68"/>
      <c r="P13" s="68"/>
    </row>
    <row r="14" spans="1:16" s="4" customFormat="1" ht="30" customHeight="1">
      <c r="A14" s="43" t="s">
        <v>34</v>
      </c>
      <c r="B14" s="64"/>
      <c r="C14" s="26"/>
      <c r="D14" s="13"/>
      <c r="E14" s="13"/>
      <c r="F14" s="13"/>
      <c r="G14" s="13"/>
      <c r="H14" s="13"/>
      <c r="I14" s="13"/>
      <c r="J14" s="13"/>
      <c r="K14" s="13"/>
      <c r="L14" s="13"/>
      <c r="M14" s="13"/>
      <c r="N14" s="13"/>
      <c r="O14" s="13"/>
      <c r="P14" s="13"/>
    </row>
    <row r="15" spans="1:16" s="4" customFormat="1" ht="69" customHeight="1">
      <c r="A15" s="44" t="s">
        <v>20</v>
      </c>
      <c r="B15" s="74" t="s">
        <v>35</v>
      </c>
      <c r="C15" s="26"/>
      <c r="D15" s="13"/>
      <c r="E15" s="13"/>
      <c r="F15" s="13"/>
      <c r="G15" s="13"/>
      <c r="H15" s="13"/>
      <c r="I15" s="13"/>
      <c r="J15" s="13"/>
      <c r="K15" s="13"/>
      <c r="L15" s="13"/>
      <c r="M15" s="13"/>
      <c r="N15" s="13"/>
      <c r="O15" s="13"/>
      <c r="P15" s="13"/>
    </row>
    <row r="16" spans="1:16" s="4" customFormat="1" ht="30" customHeight="1">
      <c r="A16" s="41" t="s">
        <v>21</v>
      </c>
      <c r="B16" s="64"/>
      <c r="C16" s="26"/>
      <c r="D16" s="13"/>
      <c r="E16" s="13"/>
      <c r="F16" s="13"/>
      <c r="G16" s="13"/>
      <c r="H16" s="13"/>
      <c r="I16" s="13"/>
      <c r="J16" s="13"/>
      <c r="K16" s="13"/>
      <c r="L16" s="15"/>
      <c r="M16" s="15"/>
      <c r="N16" s="13"/>
      <c r="O16" s="13"/>
      <c r="P16" s="13"/>
    </row>
    <row r="17" spans="1:17" s="4" customFormat="1" ht="30" customHeight="1">
      <c r="A17" s="42" t="s">
        <v>17</v>
      </c>
      <c r="B17" s="64"/>
      <c r="C17" s="27"/>
      <c r="D17" s="27">
        <v>5000</v>
      </c>
      <c r="E17" s="27">
        <v>5000</v>
      </c>
      <c r="F17" s="27">
        <v>5000</v>
      </c>
      <c r="G17" s="27">
        <v>5000</v>
      </c>
      <c r="H17" s="27">
        <v>5000</v>
      </c>
      <c r="I17" s="27">
        <v>5000</v>
      </c>
      <c r="J17" s="27">
        <v>5000</v>
      </c>
      <c r="K17" s="27">
        <v>5000</v>
      </c>
      <c r="L17" s="27">
        <v>5000</v>
      </c>
      <c r="M17" s="27">
        <v>5000</v>
      </c>
      <c r="N17" s="27">
        <v>5000</v>
      </c>
      <c r="O17" s="27">
        <v>5000</v>
      </c>
      <c r="P17" s="13">
        <f>SUM(C17:O17)</f>
        <v>60000</v>
      </c>
    </row>
    <row r="18" spans="1:17" s="4" customFormat="1" ht="30" customHeight="1">
      <c r="A18" s="42" t="s">
        <v>18</v>
      </c>
      <c r="B18" s="64"/>
      <c r="C18" s="27"/>
      <c r="D18" s="27">
        <v>3000</v>
      </c>
      <c r="E18" s="27">
        <v>3000</v>
      </c>
      <c r="F18" s="27">
        <v>3000</v>
      </c>
      <c r="G18" s="27">
        <v>3000</v>
      </c>
      <c r="H18" s="27">
        <v>3000</v>
      </c>
      <c r="I18" s="27">
        <v>3000</v>
      </c>
      <c r="J18" s="27">
        <v>3000</v>
      </c>
      <c r="K18" s="27">
        <v>3000</v>
      </c>
      <c r="L18" s="27">
        <v>3000</v>
      </c>
      <c r="M18" s="27">
        <v>3000</v>
      </c>
      <c r="N18" s="27">
        <v>3000</v>
      </c>
      <c r="O18" s="27">
        <v>3000</v>
      </c>
      <c r="P18" s="13">
        <f>SUM(C18:O18)</f>
        <v>36000</v>
      </c>
    </row>
    <row r="19" spans="1:17" s="4" customFormat="1" ht="30" customHeight="1">
      <c r="A19" s="42" t="s">
        <v>19</v>
      </c>
      <c r="B19" s="64"/>
      <c r="C19" s="95" t="s">
        <v>51</v>
      </c>
      <c r="D19" s="95"/>
      <c r="E19" s="95"/>
      <c r="F19" s="95"/>
      <c r="G19" s="95"/>
      <c r="H19" s="95"/>
      <c r="I19" s="95"/>
      <c r="J19" s="95"/>
      <c r="K19" s="95"/>
      <c r="L19" s="95"/>
      <c r="M19" s="95"/>
      <c r="N19" s="95"/>
      <c r="O19" s="95"/>
      <c r="P19" s="96"/>
    </row>
    <row r="20" spans="1:17" s="55" customFormat="1" ht="30" customHeight="1">
      <c r="A20" s="43" t="s">
        <v>43</v>
      </c>
      <c r="B20" s="64"/>
      <c r="C20" s="53"/>
      <c r="D20" s="53">
        <f t="shared" ref="D20:P20" si="4">SUM(D17:D19)</f>
        <v>8000</v>
      </c>
      <c r="E20" s="53">
        <f t="shared" si="4"/>
        <v>8000</v>
      </c>
      <c r="F20" s="53">
        <f t="shared" si="4"/>
        <v>8000</v>
      </c>
      <c r="G20" s="53">
        <f t="shared" si="4"/>
        <v>8000</v>
      </c>
      <c r="H20" s="53">
        <f t="shared" si="4"/>
        <v>8000</v>
      </c>
      <c r="I20" s="53">
        <f t="shared" si="4"/>
        <v>8000</v>
      </c>
      <c r="J20" s="53">
        <f t="shared" si="4"/>
        <v>8000</v>
      </c>
      <c r="K20" s="53">
        <f t="shared" si="4"/>
        <v>8000</v>
      </c>
      <c r="L20" s="53">
        <f t="shared" si="4"/>
        <v>8000</v>
      </c>
      <c r="M20" s="53">
        <f t="shared" si="4"/>
        <v>8000</v>
      </c>
      <c r="N20" s="53">
        <f t="shared" si="4"/>
        <v>8000</v>
      </c>
      <c r="O20" s="53">
        <f t="shared" si="4"/>
        <v>8000</v>
      </c>
      <c r="P20" s="54">
        <f t="shared" si="4"/>
        <v>96000</v>
      </c>
    </row>
    <row r="21" spans="1:17" s="4" customFormat="1" ht="30" customHeight="1">
      <c r="A21" s="66"/>
      <c r="B21" s="73"/>
      <c r="C21" s="67"/>
      <c r="D21" s="68"/>
      <c r="E21" s="68"/>
      <c r="F21" s="68"/>
      <c r="G21" s="68"/>
      <c r="H21" s="68"/>
      <c r="I21" s="68"/>
      <c r="J21" s="68"/>
      <c r="K21" s="68"/>
      <c r="L21" s="68"/>
      <c r="M21" s="68"/>
      <c r="N21" s="68"/>
      <c r="O21" s="68"/>
      <c r="P21" s="68"/>
    </row>
    <row r="22" spans="1:17" s="4" customFormat="1" ht="30" customHeight="1">
      <c r="A22" s="44" t="s">
        <v>23</v>
      </c>
      <c r="B22" s="74" t="s">
        <v>55</v>
      </c>
      <c r="C22" s="28"/>
      <c r="D22" s="8"/>
      <c r="E22" s="8"/>
      <c r="F22" s="8"/>
      <c r="G22" s="8"/>
      <c r="H22" s="8"/>
      <c r="I22" s="8"/>
      <c r="J22" s="8"/>
      <c r="K22" s="8"/>
      <c r="L22" s="8"/>
      <c r="M22" s="8"/>
      <c r="N22" s="8"/>
      <c r="O22" s="8"/>
      <c r="P22" s="8"/>
      <c r="Q22" s="2"/>
    </row>
    <row r="23" spans="1:17" s="4" customFormat="1" ht="30" customHeight="1">
      <c r="A23" s="42" t="s">
        <v>17</v>
      </c>
      <c r="B23" s="64"/>
      <c r="C23" s="7"/>
      <c r="D23" s="27">
        <v>5000</v>
      </c>
      <c r="E23" s="27">
        <v>5000</v>
      </c>
      <c r="F23" s="27">
        <v>5000</v>
      </c>
      <c r="G23" s="27">
        <v>5000</v>
      </c>
      <c r="H23" s="27">
        <v>5000</v>
      </c>
      <c r="I23" s="27">
        <v>5000</v>
      </c>
      <c r="J23" s="27">
        <v>5000</v>
      </c>
      <c r="K23" s="27">
        <v>5000</v>
      </c>
      <c r="L23" s="27">
        <v>5000</v>
      </c>
      <c r="M23" s="27">
        <v>5000</v>
      </c>
      <c r="N23" s="27">
        <v>5000</v>
      </c>
      <c r="O23" s="27">
        <v>5000</v>
      </c>
      <c r="P23" s="8">
        <f>SUM(D23:O23)</f>
        <v>60000</v>
      </c>
      <c r="Q23" s="2"/>
    </row>
    <row r="24" spans="1:17" ht="30" customHeight="1">
      <c r="A24" s="42" t="s">
        <v>18</v>
      </c>
      <c r="B24" s="75"/>
      <c r="C24" s="9"/>
      <c r="D24" s="27">
        <v>3000</v>
      </c>
      <c r="E24" s="27">
        <v>3000</v>
      </c>
      <c r="F24" s="27">
        <v>3000</v>
      </c>
      <c r="G24" s="27">
        <v>3000</v>
      </c>
      <c r="H24" s="27">
        <v>3000</v>
      </c>
      <c r="I24" s="27">
        <v>3000</v>
      </c>
      <c r="J24" s="27">
        <v>3000</v>
      </c>
      <c r="K24" s="27">
        <v>3000</v>
      </c>
      <c r="L24" s="27">
        <v>3000</v>
      </c>
      <c r="M24" s="27">
        <v>3000</v>
      </c>
      <c r="N24" s="27">
        <v>3000</v>
      </c>
      <c r="O24" s="27">
        <v>3000</v>
      </c>
      <c r="P24" s="8">
        <f t="shared" ref="P24:P27" si="5">SUM(D24:O24)</f>
        <v>36000</v>
      </c>
      <c r="Q24" s="1"/>
    </row>
    <row r="25" spans="1:17" ht="30" customHeight="1">
      <c r="A25" s="42" t="s">
        <v>19</v>
      </c>
      <c r="B25" s="64"/>
      <c r="C25" s="95" t="s">
        <v>51</v>
      </c>
      <c r="D25" s="95"/>
      <c r="E25" s="95"/>
      <c r="F25" s="95"/>
      <c r="G25" s="95"/>
      <c r="H25" s="95"/>
      <c r="I25" s="95"/>
      <c r="J25" s="95"/>
      <c r="K25" s="95"/>
      <c r="L25" s="95"/>
      <c r="M25" s="95"/>
      <c r="N25" s="95"/>
      <c r="O25" s="95"/>
      <c r="P25" s="96"/>
      <c r="Q25" s="1"/>
    </row>
    <row r="26" spans="1:17" ht="30" customHeight="1">
      <c r="A26" s="42" t="s">
        <v>22</v>
      </c>
      <c r="B26" s="64"/>
      <c r="C26" s="28"/>
      <c r="D26" s="13">
        <v>2000</v>
      </c>
      <c r="E26" s="13">
        <v>2000</v>
      </c>
      <c r="F26" s="13">
        <v>2000</v>
      </c>
      <c r="G26" s="13">
        <v>2000</v>
      </c>
      <c r="H26" s="13">
        <v>2000</v>
      </c>
      <c r="I26" s="13">
        <v>2000</v>
      </c>
      <c r="J26" s="13">
        <v>2000</v>
      </c>
      <c r="K26" s="13">
        <v>2000</v>
      </c>
      <c r="L26" s="13">
        <v>2000</v>
      </c>
      <c r="M26" s="13">
        <v>2000</v>
      </c>
      <c r="N26" s="13">
        <v>2000</v>
      </c>
      <c r="O26" s="13">
        <v>2000</v>
      </c>
      <c r="P26" s="8">
        <f t="shared" si="5"/>
        <v>24000</v>
      </c>
      <c r="Q26" s="1"/>
    </row>
    <row r="27" spans="1:17" s="35" customFormat="1" ht="30" customHeight="1">
      <c r="A27" s="43" t="s">
        <v>50</v>
      </c>
      <c r="B27" s="64"/>
      <c r="C27" s="50"/>
      <c r="D27" s="14">
        <f>SUM(D23:D26)</f>
        <v>10000</v>
      </c>
      <c r="E27" s="14">
        <f t="shared" ref="E27:O27" si="6">SUM(E23:E26)</f>
        <v>10000</v>
      </c>
      <c r="F27" s="14">
        <f t="shared" si="6"/>
        <v>10000</v>
      </c>
      <c r="G27" s="14">
        <f t="shared" si="6"/>
        <v>10000</v>
      </c>
      <c r="H27" s="14">
        <f t="shared" si="6"/>
        <v>10000</v>
      </c>
      <c r="I27" s="14">
        <f t="shared" si="6"/>
        <v>10000</v>
      </c>
      <c r="J27" s="14">
        <f t="shared" si="6"/>
        <v>10000</v>
      </c>
      <c r="K27" s="14">
        <f t="shared" si="6"/>
        <v>10000</v>
      </c>
      <c r="L27" s="14">
        <f t="shared" si="6"/>
        <v>10000</v>
      </c>
      <c r="M27" s="14">
        <f t="shared" si="6"/>
        <v>10000</v>
      </c>
      <c r="N27" s="14">
        <f t="shared" si="6"/>
        <v>10000</v>
      </c>
      <c r="O27" s="14">
        <f t="shared" si="6"/>
        <v>10000</v>
      </c>
      <c r="P27" s="51">
        <f t="shared" si="5"/>
        <v>120000</v>
      </c>
      <c r="Q27" s="52"/>
    </row>
    <row r="28" spans="1:17" ht="30" customHeight="1">
      <c r="A28" s="66"/>
      <c r="B28" s="73"/>
      <c r="C28" s="67"/>
      <c r="D28" s="68"/>
      <c r="E28" s="68"/>
      <c r="F28" s="68"/>
      <c r="G28" s="68"/>
      <c r="H28" s="68"/>
      <c r="I28" s="68"/>
      <c r="J28" s="68"/>
      <c r="K28" s="68"/>
      <c r="L28" s="68"/>
      <c r="M28" s="68"/>
      <c r="N28" s="68"/>
      <c r="O28" s="68"/>
      <c r="P28" s="68"/>
      <c r="Q28" s="1"/>
    </row>
    <row r="29" spans="1:17" ht="30" customHeight="1">
      <c r="A29" s="44" t="s">
        <v>25</v>
      </c>
      <c r="B29" s="74" t="s">
        <v>55</v>
      </c>
      <c r="C29" s="29"/>
      <c r="D29" s="8"/>
      <c r="E29" s="8"/>
      <c r="F29" s="8"/>
      <c r="G29" s="8"/>
      <c r="H29" s="8"/>
      <c r="I29" s="8"/>
      <c r="J29" s="8"/>
      <c r="K29" s="8"/>
      <c r="L29" s="8"/>
      <c r="M29" s="8"/>
      <c r="N29" s="8"/>
      <c r="O29" s="8"/>
      <c r="P29" s="8"/>
      <c r="Q29" s="1"/>
    </row>
    <row r="30" spans="1:17" ht="30" customHeight="1">
      <c r="A30" s="41" t="s">
        <v>13</v>
      </c>
      <c r="B30" s="64"/>
      <c r="C30" s="29"/>
      <c r="D30" s="8">
        <v>2000</v>
      </c>
      <c r="E30" s="8">
        <v>2000</v>
      </c>
      <c r="F30" s="8">
        <v>2000</v>
      </c>
      <c r="G30" s="8">
        <v>2000</v>
      </c>
      <c r="H30" s="8">
        <v>2000</v>
      </c>
      <c r="I30" s="8">
        <v>2000</v>
      </c>
      <c r="J30" s="8">
        <v>2000</v>
      </c>
      <c r="K30" s="8">
        <v>2000</v>
      </c>
      <c r="L30" s="8">
        <v>2000</v>
      </c>
      <c r="M30" s="8">
        <v>2000</v>
      </c>
      <c r="N30" s="8">
        <v>2000</v>
      </c>
      <c r="O30" s="8">
        <v>2000</v>
      </c>
      <c r="P30" s="8">
        <f>SUM(D30:O30)</f>
        <v>24000</v>
      </c>
      <c r="Q30" s="1"/>
    </row>
    <row r="31" spans="1:17" ht="30" customHeight="1">
      <c r="A31" s="42" t="s">
        <v>17</v>
      </c>
      <c r="B31" s="64"/>
      <c r="C31" s="30"/>
      <c r="D31" s="27">
        <v>5000</v>
      </c>
      <c r="E31" s="27">
        <v>5000</v>
      </c>
      <c r="F31" s="27">
        <v>5000</v>
      </c>
      <c r="G31" s="27">
        <v>5000</v>
      </c>
      <c r="H31" s="27">
        <v>5000</v>
      </c>
      <c r="I31" s="27">
        <v>5000</v>
      </c>
      <c r="J31" s="27">
        <v>5000</v>
      </c>
      <c r="K31" s="27">
        <v>5000</v>
      </c>
      <c r="L31" s="27">
        <v>5000</v>
      </c>
      <c r="M31" s="27">
        <v>5000</v>
      </c>
      <c r="N31" s="27">
        <v>5000</v>
      </c>
      <c r="O31" s="27">
        <v>5000</v>
      </c>
      <c r="P31" s="8">
        <f>SUM(D31:O31)</f>
        <v>60000</v>
      </c>
    </row>
    <row r="32" spans="1:17" ht="30" customHeight="1">
      <c r="A32" s="42" t="s">
        <v>18</v>
      </c>
      <c r="B32" s="64"/>
      <c r="C32" s="30"/>
      <c r="D32" s="27">
        <v>3000</v>
      </c>
      <c r="E32" s="27">
        <v>3000</v>
      </c>
      <c r="F32" s="27">
        <v>3000</v>
      </c>
      <c r="G32" s="27">
        <v>3000</v>
      </c>
      <c r="H32" s="27">
        <v>3000</v>
      </c>
      <c r="I32" s="27">
        <v>3000</v>
      </c>
      <c r="J32" s="27">
        <v>3000</v>
      </c>
      <c r="K32" s="27">
        <v>3000</v>
      </c>
      <c r="L32" s="27">
        <v>3000</v>
      </c>
      <c r="M32" s="27">
        <v>3000</v>
      </c>
      <c r="N32" s="27">
        <v>3000</v>
      </c>
      <c r="O32" s="27">
        <v>3000</v>
      </c>
      <c r="P32" s="8">
        <f t="shared" ref="P32" si="7">SUM(D32:O32)</f>
        <v>36000</v>
      </c>
    </row>
    <row r="33" spans="1:16" s="35" customFormat="1" ht="30" customHeight="1">
      <c r="A33" s="43" t="s">
        <v>49</v>
      </c>
      <c r="B33" s="64"/>
      <c r="C33" s="34"/>
      <c r="D33" s="18">
        <f>SUM(D30:D32)</f>
        <v>10000</v>
      </c>
      <c r="E33" s="18">
        <f t="shared" ref="E33:P33" si="8">SUM(E30:E32)</f>
        <v>10000</v>
      </c>
      <c r="F33" s="18">
        <f t="shared" si="8"/>
        <v>10000</v>
      </c>
      <c r="G33" s="18">
        <f t="shared" si="8"/>
        <v>10000</v>
      </c>
      <c r="H33" s="18">
        <f t="shared" si="8"/>
        <v>10000</v>
      </c>
      <c r="I33" s="18">
        <f t="shared" si="8"/>
        <v>10000</v>
      </c>
      <c r="J33" s="18">
        <f t="shared" si="8"/>
        <v>10000</v>
      </c>
      <c r="K33" s="18">
        <f t="shared" si="8"/>
        <v>10000</v>
      </c>
      <c r="L33" s="18">
        <f t="shared" si="8"/>
        <v>10000</v>
      </c>
      <c r="M33" s="18">
        <f t="shared" si="8"/>
        <v>10000</v>
      </c>
      <c r="N33" s="18">
        <f t="shared" si="8"/>
        <v>10000</v>
      </c>
      <c r="O33" s="18">
        <f t="shared" si="8"/>
        <v>10000</v>
      </c>
      <c r="P33" s="18">
        <f t="shared" si="8"/>
        <v>120000</v>
      </c>
    </row>
    <row r="34" spans="1:16" ht="30" customHeight="1">
      <c r="A34" s="66"/>
      <c r="B34" s="73"/>
      <c r="C34" s="67"/>
      <c r="D34" s="68"/>
      <c r="E34" s="68"/>
      <c r="F34" s="68"/>
      <c r="G34" s="68"/>
      <c r="H34" s="68"/>
      <c r="I34" s="68"/>
      <c r="J34" s="68"/>
      <c r="K34" s="68"/>
      <c r="L34" s="68"/>
      <c r="M34" s="68"/>
      <c r="N34" s="68"/>
      <c r="O34" s="68"/>
      <c r="P34" s="68"/>
    </row>
    <row r="35" spans="1:16" ht="30" customHeight="1">
      <c r="A35" s="44"/>
      <c r="B35" s="64"/>
      <c r="C35" s="30"/>
      <c r="D35" s="17"/>
      <c r="E35" s="17"/>
      <c r="F35" s="17"/>
      <c r="G35" s="17"/>
      <c r="H35" s="17"/>
      <c r="I35" s="17"/>
      <c r="J35" s="17"/>
      <c r="K35" s="17"/>
      <c r="L35" s="17"/>
      <c r="M35" s="17"/>
      <c r="N35" s="17"/>
      <c r="O35" s="17"/>
      <c r="P35" s="17"/>
    </row>
    <row r="36" spans="1:16" ht="30" customHeight="1">
      <c r="A36" s="43" t="s">
        <v>36</v>
      </c>
      <c r="B36" s="64"/>
      <c r="C36" s="30"/>
      <c r="D36" s="17"/>
      <c r="E36" s="17"/>
      <c r="F36" s="17"/>
      <c r="G36" s="17"/>
      <c r="H36" s="17"/>
      <c r="I36" s="17"/>
      <c r="J36" s="17"/>
      <c r="K36" s="17"/>
      <c r="L36" s="17"/>
      <c r="M36" s="17"/>
      <c r="N36" s="17"/>
      <c r="O36" s="17"/>
      <c r="P36" s="17"/>
    </row>
    <row r="37" spans="1:16" ht="30" customHeight="1">
      <c r="A37" s="44" t="s">
        <v>26</v>
      </c>
      <c r="B37" s="64"/>
      <c r="C37" s="30"/>
      <c r="D37" s="17"/>
      <c r="E37" s="17"/>
      <c r="F37" s="17"/>
      <c r="G37" s="17"/>
      <c r="H37" s="17"/>
      <c r="I37" s="19"/>
      <c r="J37" s="17"/>
      <c r="K37" s="17"/>
      <c r="L37" s="17"/>
      <c r="M37" s="17"/>
      <c r="N37" s="17"/>
      <c r="O37" s="17"/>
      <c r="P37" s="18"/>
    </row>
    <row r="38" spans="1:16" ht="59.1" customHeight="1">
      <c r="A38" s="62" t="s">
        <v>27</v>
      </c>
      <c r="B38" s="74" t="s">
        <v>30</v>
      </c>
      <c r="C38" s="30"/>
      <c r="D38" s="17"/>
      <c r="E38" s="17"/>
      <c r="F38" s="17"/>
      <c r="G38" s="17"/>
      <c r="H38" s="17"/>
      <c r="I38" s="17"/>
      <c r="J38" s="17"/>
      <c r="K38" s="17"/>
      <c r="L38" s="17"/>
      <c r="M38" s="17"/>
      <c r="N38" s="17"/>
      <c r="O38" s="17"/>
      <c r="P38" s="18"/>
    </row>
    <row r="39" spans="1:16" ht="30" customHeight="1">
      <c r="A39" s="41" t="s">
        <v>13</v>
      </c>
      <c r="B39" s="64"/>
      <c r="C39" s="30"/>
      <c r="D39" s="17"/>
      <c r="E39" s="17"/>
      <c r="F39" s="17">
        <v>4000</v>
      </c>
      <c r="G39" s="17">
        <v>4000</v>
      </c>
      <c r="H39" s="17" t="s">
        <v>24</v>
      </c>
      <c r="I39" s="17"/>
      <c r="J39" s="17"/>
      <c r="K39" s="17"/>
      <c r="L39" s="17">
        <v>4000</v>
      </c>
      <c r="M39" s="17"/>
      <c r="N39" s="17"/>
      <c r="O39" s="17"/>
      <c r="P39" s="32">
        <f>SUM(D39:O39)</f>
        <v>12000</v>
      </c>
    </row>
    <row r="40" spans="1:16" ht="30" customHeight="1">
      <c r="A40" s="42" t="s">
        <v>17</v>
      </c>
      <c r="B40" s="64"/>
      <c r="C40" s="30"/>
      <c r="D40" s="17"/>
      <c r="E40" s="17"/>
      <c r="F40" s="27">
        <v>5000</v>
      </c>
      <c r="G40" s="27">
        <v>5000</v>
      </c>
      <c r="H40" s="17"/>
      <c r="I40" s="17"/>
      <c r="J40" s="17"/>
      <c r="K40" s="17"/>
      <c r="L40" s="27">
        <v>5000</v>
      </c>
      <c r="M40" s="17"/>
      <c r="N40" s="17"/>
      <c r="O40" s="17"/>
      <c r="P40" s="33">
        <f t="shared" ref="P40:P42" si="9">SUM(D40:O40)</f>
        <v>15000</v>
      </c>
    </row>
    <row r="41" spans="1:16" ht="30" customHeight="1">
      <c r="A41" s="42" t="s">
        <v>18</v>
      </c>
      <c r="B41" s="64"/>
      <c r="C41" s="30"/>
      <c r="D41" s="17"/>
      <c r="E41" s="17"/>
      <c r="F41" s="27">
        <v>3000</v>
      </c>
      <c r="G41" s="27">
        <v>3000</v>
      </c>
      <c r="H41" s="17"/>
      <c r="I41" s="17"/>
      <c r="J41" s="17"/>
      <c r="K41" s="17"/>
      <c r="L41" s="27">
        <v>3000</v>
      </c>
      <c r="M41" s="17"/>
      <c r="N41" s="17"/>
      <c r="O41" s="17"/>
      <c r="P41" s="33">
        <f t="shared" si="9"/>
        <v>9000</v>
      </c>
    </row>
    <row r="42" spans="1:16" s="35" customFormat="1" ht="30" customHeight="1">
      <c r="A42" s="62" t="s">
        <v>48</v>
      </c>
      <c r="B42" s="64"/>
      <c r="C42" s="34"/>
      <c r="D42" s="18"/>
      <c r="E42" s="18"/>
      <c r="F42" s="18">
        <f>SUM(F39:F41)</f>
        <v>12000</v>
      </c>
      <c r="G42" s="18">
        <f>SUM(G39:G41)</f>
        <v>12000</v>
      </c>
      <c r="H42" s="18"/>
      <c r="I42" s="18"/>
      <c r="J42" s="18"/>
      <c r="K42" s="18"/>
      <c r="L42" s="18">
        <f>SUM(L39:L41)</f>
        <v>12000</v>
      </c>
      <c r="M42" s="18"/>
      <c r="N42" s="18"/>
      <c r="O42" s="18"/>
      <c r="P42" s="49">
        <f t="shared" si="9"/>
        <v>36000</v>
      </c>
    </row>
    <row r="43" spans="1:16" ht="30" customHeight="1">
      <c r="A43" s="66"/>
      <c r="B43" s="73"/>
      <c r="C43" s="67"/>
      <c r="D43" s="68"/>
      <c r="E43" s="68"/>
      <c r="F43" s="68"/>
      <c r="G43" s="68"/>
      <c r="H43" s="68"/>
      <c r="I43" s="68"/>
      <c r="J43" s="68"/>
      <c r="K43" s="68"/>
      <c r="L43" s="68"/>
      <c r="M43" s="68"/>
      <c r="N43" s="68"/>
      <c r="O43" s="68"/>
      <c r="P43" s="68"/>
    </row>
    <row r="44" spans="1:16" ht="30" customHeight="1">
      <c r="A44" s="44" t="s">
        <v>28</v>
      </c>
      <c r="B44" s="74" t="s">
        <v>31</v>
      </c>
      <c r="C44" s="30"/>
      <c r="D44" s="20"/>
      <c r="E44" s="20"/>
      <c r="F44" s="20"/>
      <c r="G44" s="20"/>
      <c r="H44" s="20"/>
      <c r="I44" s="20"/>
      <c r="J44" s="20"/>
      <c r="K44" s="20"/>
      <c r="L44" s="20"/>
      <c r="M44" s="20"/>
      <c r="N44" s="20"/>
      <c r="O44" s="20"/>
      <c r="P44" s="20"/>
    </row>
    <row r="45" spans="1:16" ht="30" customHeight="1">
      <c r="A45" s="41" t="s">
        <v>13</v>
      </c>
      <c r="B45" s="74"/>
      <c r="C45" s="30"/>
      <c r="D45" s="20"/>
      <c r="E45" s="20"/>
      <c r="F45" s="20"/>
      <c r="G45" s="20"/>
      <c r="H45" s="20"/>
      <c r="I45" s="20">
        <v>4000</v>
      </c>
      <c r="J45" s="20">
        <v>4000</v>
      </c>
      <c r="K45" s="20"/>
      <c r="L45" s="20"/>
      <c r="M45" s="20"/>
      <c r="N45" s="20"/>
      <c r="O45" s="20"/>
      <c r="P45" s="20">
        <f>SUM(D45:O45)</f>
        <v>8000</v>
      </c>
    </row>
    <row r="46" spans="1:16" ht="30" customHeight="1">
      <c r="A46" s="42" t="s">
        <v>17</v>
      </c>
      <c r="B46" s="74"/>
      <c r="C46" s="30"/>
      <c r="D46" s="20"/>
      <c r="E46" s="20"/>
      <c r="F46" s="20"/>
      <c r="G46" s="20"/>
      <c r="H46" s="20"/>
      <c r="I46" s="20">
        <v>5000</v>
      </c>
      <c r="J46" s="20">
        <v>5000</v>
      </c>
      <c r="K46" s="20"/>
      <c r="L46" s="20"/>
      <c r="M46" s="20"/>
      <c r="N46" s="20"/>
      <c r="O46" s="20"/>
      <c r="P46" s="20">
        <f>SUM(D46:O46)</f>
        <v>10000</v>
      </c>
    </row>
    <row r="47" spans="1:16" ht="30" customHeight="1">
      <c r="A47" s="42" t="s">
        <v>18</v>
      </c>
      <c r="B47" s="74"/>
      <c r="C47" s="30"/>
      <c r="D47" s="20"/>
      <c r="E47" s="20"/>
      <c r="F47" s="20"/>
      <c r="G47" s="20"/>
      <c r="H47" s="20"/>
      <c r="I47" s="20">
        <v>3000</v>
      </c>
      <c r="J47" s="20">
        <v>3000</v>
      </c>
      <c r="K47" s="20"/>
      <c r="L47" s="20"/>
      <c r="M47" s="20"/>
      <c r="N47" s="20"/>
      <c r="O47" s="20"/>
      <c r="P47" s="20">
        <f>SUM(D47:O47)</f>
        <v>6000</v>
      </c>
    </row>
    <row r="48" spans="1:16" s="35" customFormat="1" ht="30" customHeight="1">
      <c r="A48" s="58" t="s">
        <v>47</v>
      </c>
      <c r="B48" s="64"/>
      <c r="C48" s="34"/>
      <c r="D48" s="18"/>
      <c r="E48" s="18"/>
      <c r="F48" s="18"/>
      <c r="G48" s="18"/>
      <c r="H48" s="18"/>
      <c r="I48" s="18">
        <f>SUM(I45:I47)</f>
        <v>12000</v>
      </c>
      <c r="J48" s="18">
        <f>SUM(J45:J47)</f>
        <v>12000</v>
      </c>
      <c r="K48" s="18"/>
      <c r="L48" s="18"/>
      <c r="M48" s="18"/>
      <c r="N48" s="18"/>
      <c r="O48" s="18"/>
      <c r="P48" s="18">
        <f>SUM(P45:P47)</f>
        <v>24000</v>
      </c>
    </row>
    <row r="49" spans="1:16" ht="30" customHeight="1">
      <c r="A49" s="66"/>
      <c r="B49" s="73"/>
      <c r="C49" s="67"/>
      <c r="D49" s="68"/>
      <c r="E49" s="68"/>
      <c r="F49" s="68"/>
      <c r="G49" s="68"/>
      <c r="H49" s="68"/>
      <c r="I49" s="68"/>
      <c r="J49" s="68"/>
      <c r="K49" s="68"/>
      <c r="L49" s="68"/>
      <c r="M49" s="68"/>
      <c r="N49" s="68"/>
      <c r="O49" s="68"/>
      <c r="P49" s="68"/>
    </row>
    <row r="50" spans="1:16" ht="38.1" customHeight="1">
      <c r="A50" s="59" t="s">
        <v>33</v>
      </c>
      <c r="B50" s="74" t="s">
        <v>53</v>
      </c>
      <c r="C50" s="30"/>
      <c r="D50" s="17"/>
      <c r="E50" s="17"/>
      <c r="F50" s="17"/>
      <c r="G50" s="17"/>
      <c r="H50" s="17"/>
      <c r="I50" s="17"/>
      <c r="J50" s="17"/>
      <c r="K50" s="17"/>
      <c r="L50" s="17"/>
      <c r="M50" s="17"/>
      <c r="N50" s="17"/>
      <c r="O50" s="17"/>
      <c r="P50" s="17"/>
    </row>
    <row r="51" spans="1:16" ht="30" customHeight="1">
      <c r="A51" s="41" t="s">
        <v>13</v>
      </c>
      <c r="B51" s="74"/>
      <c r="C51" s="30"/>
      <c r="D51" s="17"/>
      <c r="E51" s="17"/>
      <c r="F51" s="17"/>
      <c r="G51" s="17"/>
      <c r="H51" s="17"/>
      <c r="I51" s="17"/>
      <c r="J51" s="17"/>
      <c r="K51" s="17">
        <v>4000</v>
      </c>
      <c r="L51" s="17">
        <v>4000</v>
      </c>
      <c r="M51" s="17">
        <v>4000</v>
      </c>
      <c r="N51" s="17"/>
      <c r="O51" s="17"/>
      <c r="P51" s="17">
        <f>SUM(K51:O51)</f>
        <v>12000</v>
      </c>
    </row>
    <row r="52" spans="1:16" ht="30" customHeight="1">
      <c r="A52" s="42" t="s">
        <v>17</v>
      </c>
      <c r="B52" s="74"/>
      <c r="C52" s="30"/>
      <c r="D52" s="17"/>
      <c r="E52" s="17"/>
      <c r="F52" s="17"/>
      <c r="G52" s="17"/>
      <c r="H52" s="17"/>
      <c r="I52" s="17"/>
      <c r="J52" s="17"/>
      <c r="K52" s="17">
        <v>5000</v>
      </c>
      <c r="L52" s="17">
        <v>5000</v>
      </c>
      <c r="M52" s="17">
        <v>5000</v>
      </c>
      <c r="N52" s="17"/>
      <c r="O52" s="17"/>
      <c r="P52" s="17">
        <f>SUM(K52:O52)</f>
        <v>15000</v>
      </c>
    </row>
    <row r="53" spans="1:16" ht="30" customHeight="1">
      <c r="A53" s="42" t="s">
        <v>18</v>
      </c>
      <c r="B53" s="74"/>
      <c r="C53" s="30"/>
      <c r="D53" s="17"/>
      <c r="E53" s="17"/>
      <c r="F53" s="17"/>
      <c r="G53" s="17"/>
      <c r="H53" s="17"/>
      <c r="I53" s="17"/>
      <c r="J53" s="17"/>
      <c r="K53" s="17">
        <v>3000</v>
      </c>
      <c r="L53" s="17">
        <v>3000</v>
      </c>
      <c r="M53" s="17">
        <v>3000</v>
      </c>
      <c r="N53" s="17"/>
      <c r="O53" s="17"/>
      <c r="P53" s="17">
        <f>SUM(K53:O53)</f>
        <v>9000</v>
      </c>
    </row>
    <row r="54" spans="1:16" s="35" customFormat="1" ht="30" customHeight="1">
      <c r="A54" s="48" t="s">
        <v>64</v>
      </c>
      <c r="B54" s="74"/>
      <c r="C54" s="34"/>
      <c r="D54" s="18"/>
      <c r="E54" s="18"/>
      <c r="F54" s="18"/>
      <c r="G54" s="18"/>
      <c r="H54" s="18"/>
      <c r="I54" s="18"/>
      <c r="J54" s="18"/>
      <c r="K54" s="18">
        <f>SUM(K51:K53)</f>
        <v>12000</v>
      </c>
      <c r="L54" s="18">
        <f>SUM(L51:L53)</f>
        <v>12000</v>
      </c>
      <c r="M54" s="18">
        <f>SUM(M51:M53)</f>
        <v>12000</v>
      </c>
      <c r="N54" s="18"/>
      <c r="O54" s="18"/>
      <c r="P54" s="18">
        <f>SUM(P51:P53)</f>
        <v>36000</v>
      </c>
    </row>
    <row r="55" spans="1:16" ht="30" customHeight="1">
      <c r="A55" s="66"/>
      <c r="B55" s="73"/>
      <c r="C55" s="67"/>
      <c r="D55" s="68"/>
      <c r="E55" s="68"/>
      <c r="F55" s="68"/>
      <c r="G55" s="68"/>
      <c r="H55" s="68"/>
      <c r="I55" s="68"/>
      <c r="J55" s="68"/>
      <c r="K55" s="68"/>
      <c r="L55" s="68"/>
      <c r="M55" s="68"/>
      <c r="N55" s="68"/>
      <c r="O55" s="68"/>
      <c r="P55" s="68"/>
    </row>
    <row r="56" spans="1:16" ht="63" customHeight="1">
      <c r="A56" s="56" t="s">
        <v>38</v>
      </c>
      <c r="B56" s="74" t="s">
        <v>32</v>
      </c>
      <c r="C56" s="30"/>
      <c r="D56" s="17"/>
      <c r="E56" s="17"/>
      <c r="F56" s="17"/>
      <c r="G56" s="17"/>
      <c r="H56" s="17"/>
      <c r="I56" s="17"/>
      <c r="J56" s="17"/>
      <c r="K56" s="17"/>
      <c r="L56" s="17"/>
      <c r="M56" s="17"/>
      <c r="N56" s="17"/>
      <c r="O56" s="17"/>
      <c r="P56" s="17"/>
    </row>
    <row r="57" spans="1:16" ht="30" customHeight="1">
      <c r="A57" s="41" t="s">
        <v>13</v>
      </c>
      <c r="B57" s="75"/>
      <c r="C57" s="57"/>
      <c r="D57" s="57"/>
      <c r="E57" s="57"/>
      <c r="F57" s="57"/>
      <c r="G57" s="57"/>
      <c r="H57" s="57"/>
      <c r="I57" s="57"/>
      <c r="J57" s="57"/>
      <c r="K57" s="57"/>
      <c r="L57" s="57"/>
      <c r="M57" s="17">
        <v>4000</v>
      </c>
      <c r="N57" s="17">
        <v>4000</v>
      </c>
      <c r="O57" s="17">
        <v>4000</v>
      </c>
      <c r="P57" s="32">
        <f>SUM(M57:O57)</f>
        <v>12000</v>
      </c>
    </row>
    <row r="58" spans="1:16" s="5" customFormat="1" ht="30" customHeight="1">
      <c r="A58" s="42" t="s">
        <v>17</v>
      </c>
      <c r="B58" s="64"/>
      <c r="C58" s="26"/>
      <c r="D58" s="13"/>
      <c r="E58" s="13"/>
      <c r="F58" s="13"/>
      <c r="G58" s="13"/>
      <c r="H58" s="13"/>
      <c r="I58" s="13"/>
      <c r="J58" s="13"/>
      <c r="K58" s="13"/>
      <c r="L58" s="13"/>
      <c r="M58" s="17">
        <v>5000</v>
      </c>
      <c r="N58" s="17">
        <v>5000</v>
      </c>
      <c r="O58" s="17">
        <v>5000</v>
      </c>
      <c r="P58" s="32">
        <f>SUM(M58:O58)</f>
        <v>15000</v>
      </c>
    </row>
    <row r="59" spans="1:16" ht="30" customHeight="1">
      <c r="A59" s="42" t="s">
        <v>18</v>
      </c>
      <c r="B59" s="75"/>
      <c r="C59" s="57"/>
      <c r="D59" s="57"/>
      <c r="E59" s="57"/>
      <c r="F59" s="57"/>
      <c r="G59" s="57"/>
      <c r="H59" s="57"/>
      <c r="I59" s="57"/>
      <c r="J59" s="57"/>
      <c r="K59" s="57"/>
      <c r="L59" s="57"/>
      <c r="M59" s="17">
        <v>3000</v>
      </c>
      <c r="N59" s="17">
        <v>3000</v>
      </c>
      <c r="O59" s="17">
        <v>3000</v>
      </c>
      <c r="P59" s="32">
        <f>SUM(M59:O59)</f>
        <v>9000</v>
      </c>
    </row>
    <row r="60" spans="1:16" s="35" customFormat="1" ht="30" customHeight="1">
      <c r="A60" s="58" t="s">
        <v>46</v>
      </c>
      <c r="B60" s="64"/>
      <c r="C60" s="34"/>
      <c r="D60" s="18"/>
      <c r="E60" s="18"/>
      <c r="F60" s="18"/>
      <c r="G60" s="18"/>
      <c r="H60" s="18"/>
      <c r="I60" s="18"/>
      <c r="J60" s="18"/>
      <c r="K60" s="18"/>
      <c r="L60" s="18"/>
      <c r="M60" s="18">
        <f>SUM(M57:M59)</f>
        <v>12000</v>
      </c>
      <c r="N60" s="18">
        <f>SUM(N57:N59)</f>
        <v>12000</v>
      </c>
      <c r="O60" s="18">
        <f>SUM(O57:O59)</f>
        <v>12000</v>
      </c>
      <c r="P60" s="40">
        <f>SUM(M60:O60)</f>
        <v>36000</v>
      </c>
    </row>
    <row r="61" spans="1:16" ht="30" customHeight="1">
      <c r="A61" s="66"/>
      <c r="B61" s="73"/>
      <c r="C61" s="67"/>
      <c r="D61" s="68"/>
      <c r="E61" s="68"/>
      <c r="F61" s="68"/>
      <c r="G61" s="68"/>
      <c r="H61" s="68"/>
      <c r="I61" s="68"/>
      <c r="J61" s="68"/>
      <c r="K61" s="68"/>
      <c r="L61" s="68"/>
      <c r="M61" s="68"/>
      <c r="N61" s="68"/>
      <c r="O61" s="68"/>
      <c r="P61" s="68"/>
    </row>
    <row r="62" spans="1:16" ht="30" customHeight="1">
      <c r="A62" s="43" t="s">
        <v>37</v>
      </c>
      <c r="B62" s="64"/>
      <c r="C62" s="30"/>
      <c r="D62" s="17"/>
      <c r="E62" s="17"/>
      <c r="F62" s="17"/>
      <c r="G62" s="17"/>
      <c r="H62" s="17"/>
      <c r="I62" s="17"/>
      <c r="J62" s="17"/>
      <c r="K62" s="17"/>
      <c r="L62" s="17"/>
      <c r="M62" s="17"/>
      <c r="N62" s="17"/>
      <c r="O62" s="17"/>
      <c r="P62" s="17"/>
    </row>
    <row r="63" spans="1:16" ht="30" customHeight="1">
      <c r="A63" s="36" t="s">
        <v>39</v>
      </c>
      <c r="B63" s="64"/>
      <c r="C63" s="30"/>
      <c r="D63" s="17"/>
      <c r="E63" s="17"/>
      <c r="F63" s="17"/>
      <c r="G63" s="17"/>
      <c r="H63" s="17"/>
      <c r="I63" s="17"/>
      <c r="J63" s="17"/>
      <c r="K63" s="17"/>
      <c r="L63" s="17"/>
      <c r="M63" s="17"/>
      <c r="N63" s="17"/>
      <c r="O63" s="17"/>
      <c r="P63" s="17"/>
    </row>
    <row r="64" spans="1:16" ht="30" customHeight="1">
      <c r="A64" s="41" t="s">
        <v>13</v>
      </c>
      <c r="B64" s="64"/>
      <c r="C64" s="30"/>
      <c r="D64" s="17"/>
      <c r="E64" s="17"/>
      <c r="F64" s="17"/>
      <c r="G64" s="17"/>
      <c r="H64" s="17"/>
      <c r="I64" s="17"/>
      <c r="J64" s="17">
        <v>8000</v>
      </c>
      <c r="K64" s="17">
        <v>8000</v>
      </c>
      <c r="L64" s="17">
        <v>8000</v>
      </c>
      <c r="M64" s="17"/>
      <c r="N64" s="17"/>
      <c r="O64" s="17"/>
      <c r="P64" s="17">
        <f>SUM(J64:O64)</f>
        <v>24000</v>
      </c>
    </row>
    <row r="65" spans="1:16" ht="30" customHeight="1">
      <c r="A65" s="42" t="s">
        <v>17</v>
      </c>
      <c r="B65" s="64"/>
      <c r="C65" s="30"/>
      <c r="D65" s="17"/>
      <c r="E65" s="17"/>
      <c r="F65" s="17"/>
      <c r="G65" s="17"/>
      <c r="H65" s="17"/>
      <c r="I65" s="17"/>
      <c r="J65" s="17">
        <v>7000</v>
      </c>
      <c r="K65" s="17">
        <v>7000</v>
      </c>
      <c r="L65" s="17">
        <v>7000</v>
      </c>
      <c r="M65" s="17"/>
      <c r="N65" s="17"/>
      <c r="O65" s="17"/>
      <c r="P65" s="17">
        <f>SUM(J65:O65)</f>
        <v>21000</v>
      </c>
    </row>
    <row r="66" spans="1:16" ht="30" customHeight="1">
      <c r="A66" s="42" t="s">
        <v>18</v>
      </c>
      <c r="B66" s="64"/>
      <c r="C66" s="30"/>
      <c r="D66" s="17"/>
      <c r="E66" s="17"/>
      <c r="F66" s="17"/>
      <c r="G66" s="17"/>
      <c r="H66" s="17"/>
      <c r="I66" s="17"/>
      <c r="J66" s="17">
        <v>3000</v>
      </c>
      <c r="K66" s="17">
        <v>3000</v>
      </c>
      <c r="L66" s="17">
        <v>3000</v>
      </c>
      <c r="M66" s="17"/>
      <c r="N66" s="17"/>
      <c r="O66" s="17"/>
      <c r="P66" s="17">
        <f>SUM(J66:O66)</f>
        <v>9000</v>
      </c>
    </row>
    <row r="67" spans="1:16" ht="30" customHeight="1">
      <c r="A67" s="37" t="s">
        <v>12</v>
      </c>
      <c r="B67" s="64"/>
      <c r="C67" s="30"/>
      <c r="D67" s="17"/>
      <c r="E67" s="17"/>
      <c r="F67" s="17"/>
      <c r="G67" s="17"/>
      <c r="H67" s="17"/>
      <c r="I67" s="17"/>
      <c r="J67" s="17">
        <v>10000</v>
      </c>
      <c r="K67" s="17">
        <v>10000</v>
      </c>
      <c r="L67" s="17">
        <v>10000</v>
      </c>
      <c r="M67" s="17"/>
      <c r="N67" s="17"/>
      <c r="O67" s="17"/>
      <c r="P67" s="17">
        <f>SUM(J67:O67)</f>
        <v>30000</v>
      </c>
    </row>
    <row r="68" spans="1:16" s="35" customFormat="1" ht="30" customHeight="1">
      <c r="A68" s="43" t="s">
        <v>45</v>
      </c>
      <c r="B68" s="64"/>
      <c r="C68" s="34"/>
      <c r="D68" s="18"/>
      <c r="E68" s="18"/>
      <c r="F68" s="18"/>
      <c r="G68" s="18"/>
      <c r="H68" s="18"/>
      <c r="I68" s="18"/>
      <c r="J68" s="18">
        <f>SUM(J64:J67)</f>
        <v>28000</v>
      </c>
      <c r="K68" s="18">
        <f>SUM(K64:K67)</f>
        <v>28000</v>
      </c>
      <c r="L68" s="18">
        <f>SUM(L64:L67)</f>
        <v>28000</v>
      </c>
      <c r="M68" s="18"/>
      <c r="N68" s="18"/>
      <c r="O68" s="18"/>
      <c r="P68" s="18">
        <f>SUM(P64:P67)</f>
        <v>84000</v>
      </c>
    </row>
    <row r="69" spans="1:16" s="5" customFormat="1" ht="30" customHeight="1">
      <c r="A69" s="66"/>
      <c r="B69" s="73"/>
      <c r="C69" s="67"/>
      <c r="D69" s="68"/>
      <c r="E69" s="68"/>
      <c r="F69" s="68"/>
      <c r="G69" s="68"/>
      <c r="H69" s="68"/>
      <c r="I69" s="68"/>
      <c r="J69" s="68"/>
      <c r="K69" s="68"/>
      <c r="L69" s="68"/>
      <c r="M69" s="68"/>
      <c r="N69" s="68"/>
      <c r="O69" s="68"/>
      <c r="P69" s="68"/>
    </row>
    <row r="70" spans="1:16" ht="30" customHeight="1">
      <c r="A70" s="79" t="s">
        <v>29</v>
      </c>
      <c r="B70" s="74" t="s">
        <v>40</v>
      </c>
      <c r="C70" s="30"/>
      <c r="D70" s="17"/>
      <c r="E70" s="17"/>
      <c r="F70" s="17"/>
      <c r="G70" s="17"/>
      <c r="H70" s="17"/>
      <c r="I70" s="17"/>
      <c r="J70" s="17"/>
      <c r="K70" s="17"/>
      <c r="L70" s="17"/>
      <c r="M70" s="17"/>
      <c r="N70" s="17"/>
      <c r="O70" s="17"/>
      <c r="P70" s="17"/>
    </row>
    <row r="71" spans="1:16" ht="30" customHeight="1">
      <c r="A71" s="80" t="s">
        <v>57</v>
      </c>
      <c r="B71" s="64"/>
      <c r="C71" s="78" t="s">
        <v>24</v>
      </c>
      <c r="D71" s="78" t="s">
        <v>24</v>
      </c>
      <c r="E71" s="78">
        <f>1555+415+630</f>
        <v>2600</v>
      </c>
      <c r="F71" s="78"/>
      <c r="G71" s="78">
        <v>1045</v>
      </c>
      <c r="H71" s="78"/>
      <c r="I71" s="78">
        <v>1045</v>
      </c>
      <c r="J71" s="78"/>
      <c r="K71" s="78">
        <v>1045</v>
      </c>
      <c r="L71" s="78"/>
      <c r="M71" s="78">
        <v>1045</v>
      </c>
      <c r="N71" s="78"/>
      <c r="O71" s="78">
        <v>1045</v>
      </c>
      <c r="P71" s="17">
        <f>SUM(E71:O71)</f>
        <v>7825</v>
      </c>
    </row>
    <row r="72" spans="1:16" ht="33" customHeight="1">
      <c r="A72" s="81" t="s">
        <v>59</v>
      </c>
      <c r="B72" s="64"/>
      <c r="C72" s="78"/>
      <c r="D72" s="78"/>
      <c r="E72" s="78"/>
      <c r="F72" s="78"/>
      <c r="G72" s="78"/>
      <c r="H72" s="78"/>
      <c r="I72" s="78"/>
      <c r="J72" s="78"/>
      <c r="K72" s="78"/>
      <c r="L72" s="78"/>
      <c r="M72" s="78"/>
      <c r="N72" s="78"/>
      <c r="O72" s="78"/>
      <c r="P72" s="17"/>
    </row>
    <row r="73" spans="1:16" ht="30" customHeight="1">
      <c r="A73" s="83" t="s">
        <v>61</v>
      </c>
      <c r="B73" s="64"/>
      <c r="D73" s="78"/>
    </row>
    <row r="74" spans="1:16" ht="30" customHeight="1">
      <c r="A74" s="83" t="s">
        <v>58</v>
      </c>
      <c r="B74" s="64"/>
      <c r="C74" s="78"/>
      <c r="D74" s="78"/>
      <c r="E74" s="78"/>
      <c r="F74" s="78"/>
      <c r="G74" s="78"/>
      <c r="H74" s="78"/>
      <c r="I74" s="78"/>
      <c r="J74" s="78"/>
      <c r="K74" s="78"/>
      <c r="L74" s="78"/>
      <c r="M74" s="78"/>
      <c r="N74" s="78"/>
      <c r="O74" s="78"/>
      <c r="P74" s="17"/>
    </row>
    <row r="75" spans="1:16" ht="30" customHeight="1">
      <c r="A75" s="83" t="s">
        <v>60</v>
      </c>
      <c r="B75" s="64"/>
      <c r="C75" s="78"/>
      <c r="D75" s="78"/>
      <c r="E75" s="78"/>
      <c r="F75" s="78"/>
      <c r="G75" s="78"/>
      <c r="H75" s="78"/>
      <c r="I75" s="78"/>
      <c r="J75" s="78"/>
      <c r="K75" s="78"/>
      <c r="L75" s="78"/>
      <c r="M75" s="78"/>
      <c r="N75" s="78"/>
      <c r="O75" s="78"/>
      <c r="P75" s="17"/>
    </row>
    <row r="76" spans="1:16" ht="30" customHeight="1">
      <c r="A76" s="80" t="s">
        <v>17</v>
      </c>
      <c r="B76" s="64"/>
      <c r="C76" s="78"/>
      <c r="D76" s="78"/>
      <c r="E76" s="84" t="s">
        <v>24</v>
      </c>
      <c r="F76" s="78">
        <v>4000</v>
      </c>
      <c r="G76" s="84" t="s">
        <v>62</v>
      </c>
      <c r="H76" s="78">
        <v>4000</v>
      </c>
      <c r="I76" s="84" t="s">
        <v>24</v>
      </c>
      <c r="J76" s="78">
        <v>4000</v>
      </c>
      <c r="K76" s="84" t="s">
        <v>24</v>
      </c>
      <c r="L76" s="78">
        <v>4000</v>
      </c>
      <c r="M76" s="84" t="s">
        <v>24</v>
      </c>
      <c r="N76" s="78">
        <v>4000</v>
      </c>
      <c r="O76" s="84" t="s">
        <v>24</v>
      </c>
      <c r="P76" s="17">
        <f>SUM(E76:O76)</f>
        <v>20000</v>
      </c>
    </row>
    <row r="77" spans="1:16" ht="30" customHeight="1">
      <c r="A77" s="80" t="s">
        <v>18</v>
      </c>
      <c r="B77" s="64"/>
      <c r="C77" s="78"/>
      <c r="D77" s="78"/>
      <c r="E77" s="78"/>
      <c r="F77" s="78">
        <v>1500</v>
      </c>
      <c r="G77" s="78"/>
      <c r="H77" s="78">
        <v>1599</v>
      </c>
      <c r="I77" s="78"/>
      <c r="J77" s="78">
        <v>1500</v>
      </c>
      <c r="K77" s="78"/>
      <c r="L77" s="78">
        <v>1500</v>
      </c>
      <c r="M77" s="78"/>
      <c r="N77" s="78">
        <v>1500</v>
      </c>
      <c r="O77" s="78"/>
      <c r="P77" s="17">
        <f>SUM(E77:O77)</f>
        <v>7599</v>
      </c>
    </row>
    <row r="78" spans="1:16" s="35" customFormat="1" ht="30" customHeight="1">
      <c r="A78" s="82" t="s">
        <v>44</v>
      </c>
      <c r="B78" s="64"/>
      <c r="C78" s="34"/>
      <c r="D78" s="34"/>
      <c r="E78" s="34">
        <f>SUM(E71:E77)</f>
        <v>2600</v>
      </c>
      <c r="F78" s="34">
        <f>SUM(F76:F77)</f>
        <v>5500</v>
      </c>
      <c r="G78" s="34">
        <f>SUM(G71:G77)</f>
        <v>1045</v>
      </c>
      <c r="H78" s="34">
        <f t="shared" ref="H78:N78" si="10">SUM(H76:H77)</f>
        <v>5599</v>
      </c>
      <c r="I78" s="34">
        <f>SUM(I70:I77)</f>
        <v>1045</v>
      </c>
      <c r="J78" s="34">
        <f t="shared" si="10"/>
        <v>5500</v>
      </c>
      <c r="K78" s="34">
        <f>SUM(K71:K77)</f>
        <v>1045</v>
      </c>
      <c r="L78" s="34">
        <f t="shared" si="10"/>
        <v>5500</v>
      </c>
      <c r="M78" s="34">
        <f>SUM(M71:M77)</f>
        <v>1045</v>
      </c>
      <c r="N78" s="34">
        <f t="shared" si="10"/>
        <v>5500</v>
      </c>
      <c r="O78" s="34">
        <f>SUM(O71:O77)</f>
        <v>1045</v>
      </c>
      <c r="P78" s="18">
        <f>(P77+P76+P71)</f>
        <v>35424</v>
      </c>
    </row>
    <row r="79" spans="1:16" s="35" customFormat="1" ht="30" customHeight="1">
      <c r="A79" s="66"/>
      <c r="B79" s="73"/>
      <c r="C79" s="67"/>
      <c r="D79" s="68"/>
      <c r="E79" s="68"/>
      <c r="F79" s="68"/>
      <c r="G79" s="68"/>
      <c r="H79" s="68"/>
      <c r="I79" s="68"/>
      <c r="J79" s="68"/>
      <c r="K79" s="68"/>
      <c r="L79" s="68"/>
      <c r="M79" s="68"/>
      <c r="N79" s="68"/>
      <c r="O79" s="68"/>
      <c r="P79" s="68"/>
    </row>
    <row r="80" spans="1:16" s="5" customFormat="1" ht="62.1" customHeight="1">
      <c r="A80" s="36" t="s">
        <v>65</v>
      </c>
      <c r="B80" s="74" t="s">
        <v>41</v>
      </c>
      <c r="C80" s="26"/>
      <c r="D80" s="13"/>
      <c r="E80" s="13"/>
      <c r="F80" s="13"/>
      <c r="G80" s="13"/>
      <c r="H80" s="13"/>
      <c r="I80" s="13"/>
      <c r="J80" s="13"/>
      <c r="K80" s="13"/>
      <c r="L80" s="13"/>
      <c r="M80" s="13"/>
      <c r="N80" s="13"/>
      <c r="O80" s="13"/>
      <c r="P80" s="13"/>
    </row>
    <row r="81" spans="1:16" s="5" customFormat="1" ht="30" customHeight="1">
      <c r="A81" s="41" t="s">
        <v>13</v>
      </c>
      <c r="B81" s="74"/>
      <c r="C81" s="26"/>
      <c r="D81" s="13"/>
      <c r="E81" s="13"/>
      <c r="F81" s="13"/>
      <c r="G81" s="13"/>
      <c r="H81" s="13"/>
      <c r="I81" s="13"/>
      <c r="J81" s="13"/>
      <c r="K81" s="13"/>
      <c r="L81" s="13"/>
      <c r="M81" s="13"/>
      <c r="N81" s="13"/>
      <c r="O81" s="13"/>
      <c r="P81" s="13">
        <v>30000</v>
      </c>
    </row>
    <row r="82" spans="1:16" s="5" customFormat="1" ht="30" customHeight="1">
      <c r="A82" s="42" t="s">
        <v>17</v>
      </c>
      <c r="B82" s="64"/>
      <c r="C82" s="26"/>
      <c r="D82" s="17"/>
      <c r="E82" s="17"/>
      <c r="F82" s="17"/>
      <c r="G82" s="13"/>
      <c r="H82" s="13"/>
      <c r="I82" s="13"/>
      <c r="J82" s="13"/>
      <c r="K82" s="13"/>
      <c r="L82" s="13"/>
      <c r="M82" s="13"/>
      <c r="N82" s="13"/>
      <c r="O82" s="13"/>
      <c r="P82" s="13">
        <f>SUM(D82:O82)</f>
        <v>0</v>
      </c>
    </row>
    <row r="83" spans="1:16" s="5" customFormat="1" ht="30" customHeight="1">
      <c r="A83" s="42" t="s">
        <v>18</v>
      </c>
      <c r="B83" s="64"/>
      <c r="C83" s="26"/>
      <c r="D83" s="17"/>
      <c r="E83" s="17"/>
      <c r="F83" s="17"/>
      <c r="G83" s="13"/>
      <c r="H83" s="13"/>
      <c r="I83" s="13"/>
      <c r="J83" s="13"/>
      <c r="K83" s="13"/>
      <c r="L83" s="13"/>
      <c r="M83" s="13"/>
      <c r="N83" s="13"/>
      <c r="O83" s="13"/>
      <c r="P83" s="13">
        <f>SUM(D83:O83)</f>
        <v>0</v>
      </c>
    </row>
    <row r="84" spans="1:16" s="39" customFormat="1" ht="30" customHeight="1">
      <c r="A84" s="36" t="s">
        <v>63</v>
      </c>
      <c r="B84" s="64"/>
      <c r="C84" s="38"/>
      <c r="D84" s="14"/>
      <c r="E84" s="14"/>
      <c r="F84" s="14"/>
      <c r="G84" s="14"/>
      <c r="H84" s="14"/>
      <c r="I84" s="14"/>
      <c r="J84" s="14"/>
      <c r="K84" s="14"/>
      <c r="L84" s="14"/>
      <c r="M84" s="14"/>
      <c r="N84" s="14"/>
      <c r="O84" s="14"/>
      <c r="P84" s="14">
        <f>SUM(P81:P83)</f>
        <v>30000</v>
      </c>
    </row>
    <row r="85" spans="1:16" s="71" customFormat="1" ht="30" customHeight="1">
      <c r="A85" s="58"/>
      <c r="B85" s="64"/>
      <c r="C85" s="69" t="s">
        <v>54</v>
      </c>
      <c r="D85" s="70">
        <f>(D84+D78+D68+D60+D54+D48+D42+D33+D27+D20+D12)</f>
        <v>28000</v>
      </c>
      <c r="E85" s="70">
        <f>(E84+E78+E68+E60+E54+E48+E42+E33+E27+E20+E12)</f>
        <v>51600</v>
      </c>
      <c r="F85" s="70">
        <f t="shared" ref="F85:O85" si="11">(F84+F78+F68+F60+F54+F48+F42+F33+F27+F20+F12)</f>
        <v>66500</v>
      </c>
      <c r="G85" s="70">
        <f t="shared" si="11"/>
        <v>172045</v>
      </c>
      <c r="H85" s="70">
        <f t="shared" si="11"/>
        <v>134599</v>
      </c>
      <c r="I85" s="70">
        <f t="shared" si="11"/>
        <v>62045</v>
      </c>
      <c r="J85" s="70">
        <f t="shared" si="11"/>
        <v>184400</v>
      </c>
      <c r="K85" s="70">
        <f t="shared" si="11"/>
        <v>179945</v>
      </c>
      <c r="L85" s="70">
        <f t="shared" si="11"/>
        <v>116400</v>
      </c>
      <c r="M85" s="70">
        <f t="shared" si="11"/>
        <v>163945</v>
      </c>
      <c r="N85" s="70">
        <f t="shared" si="11"/>
        <v>156400</v>
      </c>
      <c r="O85" s="70">
        <f t="shared" si="11"/>
        <v>62045</v>
      </c>
      <c r="P85" s="70">
        <f>(P84+P78+P68++P60+P54+P48+P42+P33+P27+P20+P12)</f>
        <v>1407924</v>
      </c>
    </row>
    <row r="86" spans="1:16" s="5" customFormat="1" ht="30" customHeight="1">
      <c r="A86" s="63"/>
      <c r="B86" s="64"/>
      <c r="C86" s="26"/>
      <c r="D86" s="13"/>
      <c r="E86" s="13"/>
      <c r="F86" s="13"/>
      <c r="G86" s="13"/>
      <c r="H86" s="13"/>
      <c r="I86" s="13"/>
      <c r="J86" s="13"/>
      <c r="K86" s="13"/>
      <c r="L86" s="13"/>
      <c r="M86" s="13"/>
      <c r="N86" s="13"/>
      <c r="O86" s="13"/>
      <c r="P86" s="13"/>
    </row>
    <row r="87" spans="1:16" ht="18">
      <c r="A87" s="45"/>
      <c r="B87" s="76"/>
      <c r="C87" s="31"/>
      <c r="D87" s="22"/>
      <c r="E87" s="22"/>
      <c r="F87" s="22"/>
      <c r="G87" s="22"/>
      <c r="H87" s="22"/>
      <c r="I87" s="22"/>
      <c r="J87" s="22"/>
      <c r="K87" s="22"/>
      <c r="L87" s="22"/>
      <c r="M87" s="22"/>
      <c r="N87" s="22"/>
      <c r="O87" s="22"/>
      <c r="P87" s="22"/>
    </row>
    <row r="88" spans="1:16">
      <c r="A88" s="46"/>
    </row>
  </sheetData>
  <mergeCells count="2">
    <mergeCell ref="C19:P19"/>
    <mergeCell ref="C25:P25"/>
  </mergeCells>
  <phoneticPr fontId="41" type="noConversion"/>
  <printOptions gridLines="1"/>
  <pageMargins left="0.2" right="0" top="0" bottom="0" header="0.3" footer="0.3"/>
  <pageSetup paperSize="5" scale="70" orientation="landscape" r:id="rId1"/>
  <headerFooter>
    <oddHeader>&amp;C&amp;"Arial Bold,Bold"&amp;K000000Holly Cross Health
2021/2021 Media Plan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41E3C-7CC9-4DCB-9404-8411EEF9B6B9}">
  <dimension ref="A1:C35"/>
  <sheetViews>
    <sheetView workbookViewId="0">
      <selection activeCell="B34" sqref="B34"/>
    </sheetView>
  </sheetViews>
  <sheetFormatPr defaultRowHeight="12.75"/>
  <cols>
    <col min="1" max="1" width="32.7109375" bestFit="1" customWidth="1"/>
    <col min="2" max="2" width="129.28515625" customWidth="1"/>
  </cols>
  <sheetData>
    <row r="1" spans="1:3" ht="18">
      <c r="A1" s="85" t="s">
        <v>67</v>
      </c>
      <c r="B1" s="85" t="s">
        <v>68</v>
      </c>
      <c r="C1" s="85" t="s">
        <v>24</v>
      </c>
    </row>
    <row r="2" spans="1:3" ht="15">
      <c r="A2" s="86"/>
      <c r="B2" s="87"/>
      <c r="C2" s="87"/>
    </row>
    <row r="3" spans="1:3" ht="15">
      <c r="A3" s="86"/>
      <c r="B3" s="87"/>
      <c r="C3" s="87"/>
    </row>
    <row r="4" spans="1:3" ht="18">
      <c r="A4" s="88" t="s">
        <v>15</v>
      </c>
      <c r="B4" s="87"/>
      <c r="C4" s="87"/>
    </row>
    <row r="5" spans="1:3">
      <c r="B5" s="87"/>
      <c r="C5" s="87"/>
    </row>
    <row r="6" spans="1:3">
      <c r="B6" s="87"/>
      <c r="C6" s="87"/>
    </row>
    <row r="7" spans="1:3">
      <c r="B7" s="87"/>
      <c r="C7" s="87"/>
    </row>
    <row r="8" spans="1:3">
      <c r="B8" s="87"/>
      <c r="C8" s="87"/>
    </row>
    <row r="9" spans="1:3">
      <c r="B9" s="87"/>
      <c r="C9" s="87"/>
    </row>
    <row r="10" spans="1:3">
      <c r="B10" s="87"/>
      <c r="C10" s="87"/>
    </row>
    <row r="11" spans="1:3">
      <c r="B11" s="87"/>
      <c r="C11" s="87"/>
    </row>
    <row r="12" spans="1:3">
      <c r="B12" s="87"/>
      <c r="C12" s="87"/>
    </row>
    <row r="22" spans="1:2" ht="75.75" customHeight="1">
      <c r="A22" s="90" t="s">
        <v>13</v>
      </c>
      <c r="B22" s="91" t="s">
        <v>70</v>
      </c>
    </row>
    <row r="23" spans="1:2">
      <c r="A23" s="92"/>
      <c r="B23" s="92"/>
    </row>
    <row r="24" spans="1:2" ht="25.5">
      <c r="A24" s="90" t="s">
        <v>69</v>
      </c>
      <c r="B24" s="91" t="s">
        <v>71</v>
      </c>
    </row>
    <row r="25" spans="1:2">
      <c r="A25" s="92"/>
      <c r="B25" s="92"/>
    </row>
    <row r="26" spans="1:2" ht="18">
      <c r="A26" s="90" t="s">
        <v>19</v>
      </c>
      <c r="B26" s="93" t="s">
        <v>72</v>
      </c>
    </row>
    <row r="27" spans="1:2">
      <c r="A27" s="92"/>
      <c r="B27" s="92"/>
    </row>
    <row r="28" spans="1:2" ht="18">
      <c r="A28" s="90" t="s">
        <v>22</v>
      </c>
      <c r="B28" s="93" t="s">
        <v>74</v>
      </c>
    </row>
    <row r="29" spans="1:2">
      <c r="A29" s="92"/>
      <c r="B29" s="92"/>
    </row>
    <row r="30" spans="1:2" s="89" customFormat="1" ht="38.25">
      <c r="A30" s="94" t="s">
        <v>66</v>
      </c>
      <c r="B30" s="91" t="s">
        <v>73</v>
      </c>
    </row>
    <row r="31" spans="1:2" ht="18">
      <c r="A31" s="88"/>
    </row>
    <row r="32" spans="1:2" ht="18">
      <c r="A32" s="88"/>
    </row>
    <row r="35" spans="1:1" ht="18">
      <c r="A35" s="88"/>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MEDIA PLAN</vt:lpstr>
      <vt:lpstr>Media rationale_ROI</vt:lpstr>
      <vt:lpstr>'MEDIA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Christine</dc:creator>
  <cp:lastModifiedBy>Christine C. Walker</cp:lastModifiedBy>
  <cp:lastPrinted>2018-07-09T19:43:12Z</cp:lastPrinted>
  <dcterms:created xsi:type="dcterms:W3CDTF">2014-10-27T15:24:39Z</dcterms:created>
  <dcterms:modified xsi:type="dcterms:W3CDTF">2021-06-16T22:12:45Z</dcterms:modified>
</cp:coreProperties>
</file>